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mc:AlternateContent xmlns:mc="http://schemas.openxmlformats.org/markup-compatibility/2006">
    <mc:Choice Requires="x15">
      <x15ac:absPath xmlns:x15ac="http://schemas.microsoft.com/office/spreadsheetml/2010/11/ac" url="https://inemexico-my.sharepoint.com/personal/octavio_quiroz_ine_mx/Documents/INE/SISTEMA DE GESTION DE CALIDAD/2024/"/>
    </mc:Choice>
  </mc:AlternateContent>
  <xr:revisionPtr revIDLastSave="827" documentId="13_ncr:1_{620A896F-39BE-4D9A-808A-AAC49B38712A}" xr6:coauthVersionLast="47" xr6:coauthVersionMax="47" xr10:uidLastSave="{B37EF167-3C0F-4CC9-B1E8-E6A34D61CDA5}"/>
  <bookViews>
    <workbookView xWindow="-110" yWindow="-110" windowWidth="19420" windowHeight="11500" tabRatio="751" xr2:uid="{00000000-000D-0000-FFFF-FFFF00000000}"/>
  </bookViews>
  <sheets>
    <sheet name="PANEL DE CONTROL DISTRITAL" sheetId="14" r:id="rId1"/>
    <sheet name="090151" sheetId="29" r:id="rId2"/>
    <sheet name="090251" sheetId="74" r:id="rId3"/>
    <sheet name="090351" sheetId="79" r:id="rId4"/>
    <sheet name="090451" sheetId="83" r:id="rId5"/>
    <sheet name="090551" sheetId="87" r:id="rId6"/>
    <sheet name="090651" sheetId="90" r:id="rId7"/>
    <sheet name="090751" sheetId="91" r:id="rId8"/>
    <sheet name="090852" sheetId="142" r:id="rId9"/>
    <sheet name="090853" sheetId="120" r:id="rId10"/>
    <sheet name="090951" sheetId="121" r:id="rId11"/>
    <sheet name="091051" sheetId="122" r:id="rId12"/>
    <sheet name="091151" sheetId="123" r:id="rId13"/>
    <sheet name="091251" sheetId="125" r:id="rId14"/>
    <sheet name="091252" sheetId="126" r:id="rId15"/>
    <sheet name="091253" sheetId="143" r:id="rId16"/>
    <sheet name="091351" sheetId="127" r:id="rId17"/>
    <sheet name="091451" sheetId="128" r:id="rId18"/>
    <sheet name="091551" sheetId="129" r:id="rId19"/>
    <sheet name="091552" sheetId="130" r:id="rId20"/>
    <sheet name="091651" sheetId="131" r:id="rId21"/>
    <sheet name="091751" sheetId="132" r:id="rId22"/>
    <sheet name="091851" sheetId="133" r:id="rId23"/>
    <sheet name="091952" sheetId="135" r:id="rId24"/>
    <sheet name="092051" sheetId="136" r:id="rId25"/>
    <sheet name="092151" sheetId="137" r:id="rId26"/>
    <sheet name="092152" sheetId="144" r:id="rId27"/>
    <sheet name="092251" sheetId="138" r:id="rId28"/>
  </sheets>
  <definedNames>
    <definedName name="_xlnm.Print_Titles" localSheetId="1">'090151'!$1:$4</definedName>
    <definedName name="_xlnm.Print_Titles" localSheetId="2">'090251'!$1:$4</definedName>
    <definedName name="_xlnm.Print_Titles" localSheetId="3">'090351'!$1:$4</definedName>
    <definedName name="_xlnm.Print_Titles" localSheetId="4">'090451'!$1:$4</definedName>
    <definedName name="_xlnm.Print_Titles" localSheetId="5">'090551'!$1:$4</definedName>
    <definedName name="_xlnm.Print_Titles" localSheetId="6">'090651'!$1:$4</definedName>
    <definedName name="_xlnm.Print_Titles" localSheetId="7">'090751'!$1:$4</definedName>
    <definedName name="_xlnm.Print_Titles" localSheetId="8">'090852'!$1:$4</definedName>
    <definedName name="_xlnm.Print_Titles" localSheetId="9">'090853'!$1:$4</definedName>
    <definedName name="_xlnm.Print_Titles" localSheetId="10">'090951'!$1:$4</definedName>
    <definedName name="_xlnm.Print_Titles" localSheetId="11">'091051'!$1:$4</definedName>
    <definedName name="_xlnm.Print_Titles" localSheetId="12">'091151'!$1:$4</definedName>
    <definedName name="_xlnm.Print_Titles" localSheetId="13">'091251'!$1:$4</definedName>
    <definedName name="_xlnm.Print_Titles" localSheetId="14">'091252'!$1:$4</definedName>
    <definedName name="_xlnm.Print_Titles" localSheetId="15">'091253'!$1:$4</definedName>
    <definedName name="_xlnm.Print_Titles" localSheetId="16">'091351'!$1:$4</definedName>
    <definedName name="_xlnm.Print_Titles" localSheetId="17">'091451'!$1:$4</definedName>
    <definedName name="_xlnm.Print_Titles" localSheetId="18">'091551'!$1:$4</definedName>
    <definedName name="_xlnm.Print_Titles" localSheetId="19">'091552'!$1:$4</definedName>
    <definedName name="_xlnm.Print_Titles" localSheetId="20">'091651'!$1:$4</definedName>
    <definedName name="_xlnm.Print_Titles" localSheetId="21">'091751'!$1:$4</definedName>
    <definedName name="_xlnm.Print_Titles" localSheetId="22">'091851'!$1:$4</definedName>
    <definedName name="_xlnm.Print_Titles" localSheetId="23">'091952'!$1:$4</definedName>
    <definedName name="_xlnm.Print_Titles" localSheetId="24">'092051'!$1:$4</definedName>
    <definedName name="_xlnm.Print_Titles" localSheetId="25">'092151'!$1:$4</definedName>
    <definedName name="_xlnm.Print_Titles" localSheetId="26">'092152'!$1:$4</definedName>
    <definedName name="_xlnm.Print_Titles" localSheetId="27">'092251'!$1:$4</definedName>
    <definedName name="_xlnm.Print_Titles" localSheetId="0">'PANEL DE CONTROL DISTRITAL'!$1:$4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V16" i="120" l="1"/>
  <c r="V16" i="142"/>
  <c r="V16" i="138"/>
  <c r="W15" i="14" l="1"/>
  <c r="AY15" i="14"/>
  <c r="V16" i="144"/>
  <c r="V16" i="137"/>
  <c r="V16" i="136"/>
  <c r="AU15" i="14" s="1"/>
  <c r="V16" i="135"/>
  <c r="AS15" i="14" s="1"/>
  <c r="V16" i="133"/>
  <c r="AQ15" i="14" s="1"/>
  <c r="V16" i="132"/>
  <c r="V16" i="131"/>
  <c r="AM15" i="14" s="1"/>
  <c r="V16" i="130"/>
  <c r="V16" i="129"/>
  <c r="V16" i="128"/>
  <c r="V16" i="127"/>
  <c r="AG15" i="14" s="1"/>
  <c r="V16" i="143"/>
  <c r="V16" i="126"/>
  <c r="V16" i="125"/>
  <c r="V16" i="123"/>
  <c r="AC15" i="14" s="1"/>
  <c r="V16" i="122"/>
  <c r="AA15" i="14" s="1"/>
  <c r="V16" i="121"/>
  <c r="V16" i="91"/>
  <c r="V16" i="90"/>
  <c r="V16" i="87"/>
  <c r="V16" i="83"/>
  <c r="V16" i="79"/>
  <c r="V16" i="74"/>
  <c r="V16" i="29"/>
  <c r="I15" i="14" s="1"/>
  <c r="H26" i="144"/>
  <c r="V25" i="144"/>
  <c r="H25" i="144"/>
  <c r="G25" i="144"/>
  <c r="F25" i="144"/>
  <c r="E25" i="144"/>
  <c r="D25" i="144"/>
  <c r="C25" i="144"/>
  <c r="B25" i="144"/>
  <c r="A25" i="144"/>
  <c r="H23" i="144"/>
  <c r="V22" i="144"/>
  <c r="H22" i="144"/>
  <c r="G22" i="144"/>
  <c r="F22" i="144"/>
  <c r="E22" i="144"/>
  <c r="D22" i="144"/>
  <c r="C22" i="144"/>
  <c r="B22" i="144"/>
  <c r="A22" i="144"/>
  <c r="H20" i="144"/>
  <c r="V19" i="144"/>
  <c r="H19" i="144"/>
  <c r="G19" i="144"/>
  <c r="F19" i="144"/>
  <c r="E19" i="144"/>
  <c r="D19" i="144"/>
  <c r="C19" i="144"/>
  <c r="B19" i="144"/>
  <c r="A19" i="144"/>
  <c r="H17" i="144"/>
  <c r="H16" i="144"/>
  <c r="G16" i="144"/>
  <c r="F16" i="144"/>
  <c r="E16" i="144"/>
  <c r="D16" i="144"/>
  <c r="C16" i="144"/>
  <c r="B16" i="144"/>
  <c r="A16" i="144"/>
  <c r="H14" i="144"/>
  <c r="V13" i="144"/>
  <c r="H13" i="144"/>
  <c r="G13" i="144"/>
  <c r="F13" i="144"/>
  <c r="E13" i="144"/>
  <c r="D13" i="144"/>
  <c r="C13" i="144"/>
  <c r="B13" i="144"/>
  <c r="A13" i="144"/>
  <c r="H11" i="144"/>
  <c r="V10" i="144"/>
  <c r="H10" i="144"/>
  <c r="G10" i="144"/>
  <c r="F10" i="144"/>
  <c r="E10" i="144"/>
  <c r="D10" i="144"/>
  <c r="C10" i="144"/>
  <c r="B10" i="144"/>
  <c r="A10" i="144"/>
  <c r="U9" i="144"/>
  <c r="T9" i="144"/>
  <c r="S9" i="144"/>
  <c r="R9" i="144"/>
  <c r="Q9" i="144"/>
  <c r="P9" i="144"/>
  <c r="O9" i="144"/>
  <c r="N9" i="144"/>
  <c r="M9" i="144"/>
  <c r="L9" i="144"/>
  <c r="K9" i="144"/>
  <c r="J9" i="144"/>
  <c r="I9" i="144"/>
  <c r="H9" i="144"/>
  <c r="G9" i="144"/>
  <c r="F9" i="144"/>
  <c r="E9" i="144"/>
  <c r="D9" i="144"/>
  <c r="C9" i="144"/>
  <c r="B9" i="144"/>
  <c r="E7" i="144"/>
  <c r="B7" i="144"/>
  <c r="B6" i="144"/>
  <c r="A6" i="144"/>
  <c r="A1" i="144"/>
  <c r="H26" i="143"/>
  <c r="V25" i="143"/>
  <c r="H25" i="143"/>
  <c r="G25" i="143"/>
  <c r="F25" i="143"/>
  <c r="E25" i="143"/>
  <c r="D25" i="143"/>
  <c r="C25" i="143"/>
  <c r="B25" i="143"/>
  <c r="A25" i="143"/>
  <c r="H23" i="143"/>
  <c r="V22" i="143"/>
  <c r="H22" i="143"/>
  <c r="G22" i="143"/>
  <c r="F22" i="143"/>
  <c r="E22" i="143"/>
  <c r="D22" i="143"/>
  <c r="C22" i="143"/>
  <c r="B22" i="143"/>
  <c r="A22" i="143"/>
  <c r="H20" i="143"/>
  <c r="V19" i="143"/>
  <c r="H19" i="143"/>
  <c r="G19" i="143"/>
  <c r="F19" i="143"/>
  <c r="E19" i="143"/>
  <c r="D19" i="143"/>
  <c r="C19" i="143"/>
  <c r="B19" i="143"/>
  <c r="A19" i="143"/>
  <c r="H17" i="143"/>
  <c r="H16" i="143"/>
  <c r="G16" i="143"/>
  <c r="F16" i="143"/>
  <c r="E16" i="143"/>
  <c r="D16" i="143"/>
  <c r="C16" i="143"/>
  <c r="B16" i="143"/>
  <c r="A16" i="143"/>
  <c r="H14" i="143"/>
  <c r="V13" i="143"/>
  <c r="H13" i="143"/>
  <c r="G13" i="143"/>
  <c r="F13" i="143"/>
  <c r="E13" i="143"/>
  <c r="D13" i="143"/>
  <c r="C13" i="143"/>
  <c r="B13" i="143"/>
  <c r="A13" i="143"/>
  <c r="H11" i="143"/>
  <c r="V10" i="143"/>
  <c r="H10" i="143"/>
  <c r="G10" i="143"/>
  <c r="F10" i="143"/>
  <c r="E10" i="143"/>
  <c r="D10" i="143"/>
  <c r="C10" i="143"/>
  <c r="B10" i="143"/>
  <c r="A10" i="143"/>
  <c r="U9" i="143"/>
  <c r="T9" i="143"/>
  <c r="S9" i="143"/>
  <c r="R9" i="143"/>
  <c r="Q9" i="143"/>
  <c r="P9" i="143"/>
  <c r="O9" i="143"/>
  <c r="N9" i="143"/>
  <c r="M9" i="143"/>
  <c r="L9" i="143"/>
  <c r="K9" i="143"/>
  <c r="J9" i="143"/>
  <c r="I9" i="143"/>
  <c r="H9" i="143"/>
  <c r="G9" i="143"/>
  <c r="F9" i="143"/>
  <c r="E9" i="143"/>
  <c r="D9" i="143"/>
  <c r="C9" i="143"/>
  <c r="B9" i="143"/>
  <c r="E7" i="143"/>
  <c r="B7" i="143"/>
  <c r="B6" i="143"/>
  <c r="A6" i="143"/>
  <c r="A1" i="143"/>
  <c r="H26" i="142"/>
  <c r="V25" i="142"/>
  <c r="H25" i="142"/>
  <c r="G25" i="142"/>
  <c r="F25" i="142"/>
  <c r="E25" i="142"/>
  <c r="D25" i="142"/>
  <c r="C25" i="142"/>
  <c r="B25" i="142"/>
  <c r="A25" i="142"/>
  <c r="H23" i="142"/>
  <c r="V22" i="142"/>
  <c r="W21" i="14" s="1"/>
  <c r="H22" i="142"/>
  <c r="G22" i="142"/>
  <c r="F22" i="142"/>
  <c r="E22" i="142"/>
  <c r="D22" i="142"/>
  <c r="C22" i="142"/>
  <c r="B22" i="142"/>
  <c r="A22" i="142"/>
  <c r="H20" i="142"/>
  <c r="V19" i="142"/>
  <c r="H19" i="142"/>
  <c r="G19" i="142"/>
  <c r="F19" i="142"/>
  <c r="E19" i="142"/>
  <c r="D19" i="142"/>
  <c r="C19" i="142"/>
  <c r="B19" i="142"/>
  <c r="A19" i="142"/>
  <c r="H17" i="142"/>
  <c r="H16" i="142"/>
  <c r="G16" i="142"/>
  <c r="F16" i="142"/>
  <c r="E16" i="142"/>
  <c r="D16" i="142"/>
  <c r="C16" i="142"/>
  <c r="B16" i="142"/>
  <c r="A16" i="142"/>
  <c r="H14" i="142"/>
  <c r="V13" i="142"/>
  <c r="H13" i="142"/>
  <c r="G13" i="142"/>
  <c r="F13" i="142"/>
  <c r="E13" i="142"/>
  <c r="D13" i="142"/>
  <c r="C13" i="142"/>
  <c r="B13" i="142"/>
  <c r="A13" i="142"/>
  <c r="H11" i="142"/>
  <c r="V10" i="142"/>
  <c r="H10" i="142"/>
  <c r="G10" i="142"/>
  <c r="F10" i="142"/>
  <c r="E10" i="142"/>
  <c r="D10" i="142"/>
  <c r="C10" i="142"/>
  <c r="B10" i="142"/>
  <c r="A10" i="142"/>
  <c r="U9" i="142"/>
  <c r="T9" i="142"/>
  <c r="S9" i="142"/>
  <c r="R9" i="142"/>
  <c r="Q9" i="142"/>
  <c r="P9" i="142"/>
  <c r="O9" i="142"/>
  <c r="N9" i="142"/>
  <c r="M9" i="142"/>
  <c r="L9" i="142"/>
  <c r="K9" i="142"/>
  <c r="J9" i="142"/>
  <c r="I9" i="142"/>
  <c r="H9" i="142"/>
  <c r="G9" i="142"/>
  <c r="F9" i="142"/>
  <c r="E9" i="142"/>
  <c r="D9" i="142"/>
  <c r="C9" i="142"/>
  <c r="B9" i="142"/>
  <c r="E7" i="142"/>
  <c r="B7" i="142"/>
  <c r="B6" i="142"/>
  <c r="A6" i="142"/>
  <c r="A1" i="142"/>
  <c r="V22" i="125"/>
  <c r="V22" i="74"/>
  <c r="V22" i="29"/>
  <c r="I21" i="14" s="1"/>
  <c r="V25" i="128"/>
  <c r="AI24" i="14" s="1"/>
  <c r="V10" i="126"/>
  <c r="V19" i="126"/>
  <c r="V25" i="83"/>
  <c r="O24" i="14" s="1"/>
  <c r="V22" i="83"/>
  <c r="V10" i="87"/>
  <c r="V10" i="29"/>
  <c r="I9" i="14" s="1"/>
  <c r="V13" i="29"/>
  <c r="I12" i="14" s="1"/>
  <c r="V25" i="29"/>
  <c r="I24" i="14" s="1"/>
  <c r="H26" i="138"/>
  <c r="V25" i="138"/>
  <c r="AY24" i="14" s="1"/>
  <c r="H25" i="138"/>
  <c r="G25" i="138"/>
  <c r="F25" i="138"/>
  <c r="E25" i="138"/>
  <c r="D25" i="138"/>
  <c r="C25" i="138"/>
  <c r="B25" i="138"/>
  <c r="A25" i="138"/>
  <c r="H23" i="138"/>
  <c r="V22" i="138"/>
  <c r="AY21" i="14" s="1"/>
  <c r="H22" i="138"/>
  <c r="G22" i="138"/>
  <c r="F22" i="138"/>
  <c r="E22" i="138"/>
  <c r="D22" i="138"/>
  <c r="C22" i="138"/>
  <c r="B22" i="138"/>
  <c r="A22" i="138"/>
  <c r="H20" i="138"/>
  <c r="V19" i="138"/>
  <c r="AY18" i="14" s="1"/>
  <c r="H19" i="138"/>
  <c r="G19" i="138"/>
  <c r="F19" i="138"/>
  <c r="E19" i="138"/>
  <c r="D19" i="138"/>
  <c r="C19" i="138"/>
  <c r="B19" i="138"/>
  <c r="A19" i="138"/>
  <c r="H17" i="138"/>
  <c r="H16" i="138"/>
  <c r="G16" i="138"/>
  <c r="F16" i="138"/>
  <c r="E16" i="138"/>
  <c r="D16" i="138"/>
  <c r="C16" i="138"/>
  <c r="B16" i="138"/>
  <c r="A16" i="138"/>
  <c r="H14" i="138"/>
  <c r="V13" i="138"/>
  <c r="AY12" i="14" s="1"/>
  <c r="H13" i="138"/>
  <c r="G13" i="138"/>
  <c r="F13" i="138"/>
  <c r="E13" i="138"/>
  <c r="D13" i="138"/>
  <c r="C13" i="138"/>
  <c r="B13" i="138"/>
  <c r="A13" i="138"/>
  <c r="H11" i="138"/>
  <c r="V10" i="138"/>
  <c r="AY9" i="14" s="1"/>
  <c r="H10" i="138"/>
  <c r="G10" i="138"/>
  <c r="F10" i="138"/>
  <c r="E10" i="138"/>
  <c r="D10" i="138"/>
  <c r="C10" i="138"/>
  <c r="B10" i="138"/>
  <c r="A10" i="138"/>
  <c r="U9" i="138"/>
  <c r="T9" i="138"/>
  <c r="S9" i="138"/>
  <c r="R9" i="138"/>
  <c r="Q9" i="138"/>
  <c r="P9" i="138"/>
  <c r="O9" i="138"/>
  <c r="N9" i="138"/>
  <c r="M9" i="138"/>
  <c r="L9" i="138"/>
  <c r="K9" i="138"/>
  <c r="J9" i="138"/>
  <c r="I9" i="138"/>
  <c r="H9" i="138"/>
  <c r="G9" i="138"/>
  <c r="F9" i="138"/>
  <c r="E9" i="138"/>
  <c r="D9" i="138"/>
  <c r="C9" i="138"/>
  <c r="B9" i="138"/>
  <c r="E7" i="138"/>
  <c r="B7" i="138"/>
  <c r="B6" i="138"/>
  <c r="A6" i="138"/>
  <c r="H26" i="137"/>
  <c r="V25" i="137"/>
  <c r="H25" i="137"/>
  <c r="G25" i="137"/>
  <c r="F25" i="137"/>
  <c r="E25" i="137"/>
  <c r="D25" i="137"/>
  <c r="C25" i="137"/>
  <c r="B25" i="137"/>
  <c r="A25" i="137"/>
  <c r="H23" i="137"/>
  <c r="V22" i="137"/>
  <c r="H22" i="137"/>
  <c r="G22" i="137"/>
  <c r="F22" i="137"/>
  <c r="E22" i="137"/>
  <c r="D22" i="137"/>
  <c r="C22" i="137"/>
  <c r="B22" i="137"/>
  <c r="A22" i="137"/>
  <c r="H20" i="137"/>
  <c r="V19" i="137"/>
  <c r="H19" i="137"/>
  <c r="G19" i="137"/>
  <c r="F19" i="137"/>
  <c r="E19" i="137"/>
  <c r="D19" i="137"/>
  <c r="C19" i="137"/>
  <c r="B19" i="137"/>
  <c r="A19" i="137"/>
  <c r="H17" i="137"/>
  <c r="H16" i="137"/>
  <c r="G16" i="137"/>
  <c r="F16" i="137"/>
  <c r="E16" i="137"/>
  <c r="D16" i="137"/>
  <c r="C16" i="137"/>
  <c r="B16" i="137"/>
  <c r="A16" i="137"/>
  <c r="H14" i="137"/>
  <c r="V13" i="137"/>
  <c r="H13" i="137"/>
  <c r="G13" i="137"/>
  <c r="F13" i="137"/>
  <c r="E13" i="137"/>
  <c r="D13" i="137"/>
  <c r="C13" i="137"/>
  <c r="B13" i="137"/>
  <c r="A13" i="137"/>
  <c r="H11" i="137"/>
  <c r="V10" i="137"/>
  <c r="H10" i="137"/>
  <c r="G10" i="137"/>
  <c r="F10" i="137"/>
  <c r="E10" i="137"/>
  <c r="D10" i="137"/>
  <c r="C10" i="137"/>
  <c r="B10" i="137"/>
  <c r="A10" i="137"/>
  <c r="U9" i="137"/>
  <c r="T9" i="137"/>
  <c r="S9" i="137"/>
  <c r="R9" i="137"/>
  <c r="Q9" i="137"/>
  <c r="P9" i="137"/>
  <c r="O9" i="137"/>
  <c r="N9" i="137"/>
  <c r="M9" i="137"/>
  <c r="L9" i="137"/>
  <c r="K9" i="137"/>
  <c r="J9" i="137"/>
  <c r="I9" i="137"/>
  <c r="H9" i="137"/>
  <c r="G9" i="137"/>
  <c r="F9" i="137"/>
  <c r="E9" i="137"/>
  <c r="D9" i="137"/>
  <c r="C9" i="137"/>
  <c r="B9" i="137"/>
  <c r="E7" i="137"/>
  <c r="B7" i="137"/>
  <c r="B6" i="137"/>
  <c r="A6" i="137"/>
  <c r="H26" i="136"/>
  <c r="V25" i="136"/>
  <c r="AU24" i="14" s="1"/>
  <c r="H25" i="136"/>
  <c r="G25" i="136"/>
  <c r="F25" i="136"/>
  <c r="E25" i="136"/>
  <c r="D25" i="136"/>
  <c r="C25" i="136"/>
  <c r="B25" i="136"/>
  <c r="A25" i="136"/>
  <c r="H23" i="136"/>
  <c r="V22" i="136"/>
  <c r="AU21" i="14" s="1"/>
  <c r="H22" i="136"/>
  <c r="G22" i="136"/>
  <c r="F22" i="136"/>
  <c r="E22" i="136"/>
  <c r="D22" i="136"/>
  <c r="C22" i="136"/>
  <c r="B22" i="136"/>
  <c r="A22" i="136"/>
  <c r="H20" i="136"/>
  <c r="V19" i="136"/>
  <c r="AU18" i="14" s="1"/>
  <c r="H19" i="136"/>
  <c r="G19" i="136"/>
  <c r="F19" i="136"/>
  <c r="E19" i="136"/>
  <c r="D19" i="136"/>
  <c r="C19" i="136"/>
  <c r="B19" i="136"/>
  <c r="A19" i="136"/>
  <c r="H17" i="136"/>
  <c r="H16" i="136"/>
  <c r="G16" i="136"/>
  <c r="F16" i="136"/>
  <c r="E16" i="136"/>
  <c r="D16" i="136"/>
  <c r="C16" i="136"/>
  <c r="B16" i="136"/>
  <c r="A16" i="136"/>
  <c r="H14" i="136"/>
  <c r="V13" i="136"/>
  <c r="AU12" i="14" s="1"/>
  <c r="H13" i="136"/>
  <c r="G13" i="136"/>
  <c r="F13" i="136"/>
  <c r="E13" i="136"/>
  <c r="D13" i="136"/>
  <c r="C13" i="136"/>
  <c r="B13" i="136"/>
  <c r="A13" i="136"/>
  <c r="H11" i="136"/>
  <c r="V10" i="136"/>
  <c r="H10" i="136"/>
  <c r="G10" i="136"/>
  <c r="F10" i="136"/>
  <c r="E10" i="136"/>
  <c r="D10" i="136"/>
  <c r="C10" i="136"/>
  <c r="B10" i="136"/>
  <c r="A10" i="136"/>
  <c r="U9" i="136"/>
  <c r="T9" i="136"/>
  <c r="S9" i="136"/>
  <c r="R9" i="136"/>
  <c r="Q9" i="136"/>
  <c r="P9" i="136"/>
  <c r="O9" i="136"/>
  <c r="N9" i="136"/>
  <c r="M9" i="136"/>
  <c r="L9" i="136"/>
  <c r="K9" i="136"/>
  <c r="J9" i="136"/>
  <c r="I9" i="136"/>
  <c r="H9" i="136"/>
  <c r="G9" i="136"/>
  <c r="F9" i="136"/>
  <c r="E9" i="136"/>
  <c r="D9" i="136"/>
  <c r="C9" i="136"/>
  <c r="B9" i="136"/>
  <c r="E7" i="136"/>
  <c r="B7" i="136"/>
  <c r="B6" i="136"/>
  <c r="A6" i="136"/>
  <c r="H26" i="135"/>
  <c r="V25" i="135"/>
  <c r="AS24" i="14" s="1"/>
  <c r="H25" i="135"/>
  <c r="G25" i="135"/>
  <c r="F25" i="135"/>
  <c r="E25" i="135"/>
  <c r="D25" i="135"/>
  <c r="C25" i="135"/>
  <c r="B25" i="135"/>
  <c r="A25" i="135"/>
  <c r="H23" i="135"/>
  <c r="V22" i="135"/>
  <c r="AS21" i="14" s="1"/>
  <c r="H22" i="135"/>
  <c r="G22" i="135"/>
  <c r="F22" i="135"/>
  <c r="E22" i="135"/>
  <c r="D22" i="135"/>
  <c r="C22" i="135"/>
  <c r="B22" i="135"/>
  <c r="A22" i="135"/>
  <c r="H20" i="135"/>
  <c r="V19" i="135"/>
  <c r="AS18" i="14" s="1"/>
  <c r="H19" i="135"/>
  <c r="G19" i="135"/>
  <c r="F19" i="135"/>
  <c r="E19" i="135"/>
  <c r="D19" i="135"/>
  <c r="C19" i="135"/>
  <c r="B19" i="135"/>
  <c r="A19" i="135"/>
  <c r="H17" i="135"/>
  <c r="H16" i="135"/>
  <c r="G16" i="135"/>
  <c r="F16" i="135"/>
  <c r="E16" i="135"/>
  <c r="D16" i="135"/>
  <c r="C16" i="135"/>
  <c r="B16" i="135"/>
  <c r="A16" i="135"/>
  <c r="H14" i="135"/>
  <c r="V13" i="135"/>
  <c r="AS12" i="14" s="1"/>
  <c r="H13" i="135"/>
  <c r="G13" i="135"/>
  <c r="F13" i="135"/>
  <c r="E13" i="135"/>
  <c r="D13" i="135"/>
  <c r="C13" i="135"/>
  <c r="B13" i="135"/>
  <c r="A13" i="135"/>
  <c r="H11" i="135"/>
  <c r="V10" i="135"/>
  <c r="AS9" i="14" s="1"/>
  <c r="H10" i="135"/>
  <c r="G10" i="135"/>
  <c r="F10" i="135"/>
  <c r="E10" i="135"/>
  <c r="D10" i="135"/>
  <c r="C10" i="135"/>
  <c r="B10" i="135"/>
  <c r="A10" i="135"/>
  <c r="U9" i="135"/>
  <c r="T9" i="135"/>
  <c r="S9" i="135"/>
  <c r="R9" i="135"/>
  <c r="Q9" i="135"/>
  <c r="P9" i="135"/>
  <c r="O9" i="135"/>
  <c r="N9" i="135"/>
  <c r="M9" i="135"/>
  <c r="L9" i="135"/>
  <c r="K9" i="135"/>
  <c r="J9" i="135"/>
  <c r="I9" i="135"/>
  <c r="H9" i="135"/>
  <c r="G9" i="135"/>
  <c r="F9" i="135"/>
  <c r="E9" i="135"/>
  <c r="D9" i="135"/>
  <c r="C9" i="135"/>
  <c r="B9" i="135"/>
  <c r="E7" i="135"/>
  <c r="B7" i="135"/>
  <c r="B6" i="135"/>
  <c r="A6" i="135"/>
  <c r="H26" i="133"/>
  <c r="V25" i="133"/>
  <c r="AQ24" i="14" s="1"/>
  <c r="H25" i="133"/>
  <c r="G25" i="133"/>
  <c r="F25" i="133"/>
  <c r="E25" i="133"/>
  <c r="D25" i="133"/>
  <c r="C25" i="133"/>
  <c r="B25" i="133"/>
  <c r="A25" i="133"/>
  <c r="H23" i="133"/>
  <c r="V22" i="133"/>
  <c r="AQ21" i="14" s="1"/>
  <c r="H22" i="133"/>
  <c r="G22" i="133"/>
  <c r="F22" i="133"/>
  <c r="E22" i="133"/>
  <c r="D22" i="133"/>
  <c r="C22" i="133"/>
  <c r="B22" i="133"/>
  <c r="A22" i="133"/>
  <c r="H20" i="133"/>
  <c r="V19" i="133"/>
  <c r="AQ18" i="14" s="1"/>
  <c r="H19" i="133"/>
  <c r="G19" i="133"/>
  <c r="F19" i="133"/>
  <c r="E19" i="133"/>
  <c r="D19" i="133"/>
  <c r="C19" i="133"/>
  <c r="B19" i="133"/>
  <c r="A19" i="133"/>
  <c r="H17" i="133"/>
  <c r="H16" i="133"/>
  <c r="G16" i="133"/>
  <c r="F16" i="133"/>
  <c r="E16" i="133"/>
  <c r="D16" i="133"/>
  <c r="C16" i="133"/>
  <c r="B16" i="133"/>
  <c r="A16" i="133"/>
  <c r="H14" i="133"/>
  <c r="V13" i="133"/>
  <c r="AQ12" i="14" s="1"/>
  <c r="H13" i="133"/>
  <c r="G13" i="133"/>
  <c r="F13" i="133"/>
  <c r="E13" i="133"/>
  <c r="D13" i="133"/>
  <c r="C13" i="133"/>
  <c r="B13" i="133"/>
  <c r="A13" i="133"/>
  <c r="H11" i="133"/>
  <c r="V10" i="133"/>
  <c r="AQ9" i="14" s="1"/>
  <c r="H10" i="133"/>
  <c r="G10" i="133"/>
  <c r="F10" i="133"/>
  <c r="E10" i="133"/>
  <c r="D10" i="133"/>
  <c r="C10" i="133"/>
  <c r="B10" i="133"/>
  <c r="A10" i="133"/>
  <c r="U9" i="133"/>
  <c r="T9" i="133"/>
  <c r="S9" i="133"/>
  <c r="R9" i="133"/>
  <c r="Q9" i="133"/>
  <c r="P9" i="133"/>
  <c r="O9" i="133"/>
  <c r="N9" i="133"/>
  <c r="M9" i="133"/>
  <c r="L9" i="133"/>
  <c r="K9" i="133"/>
  <c r="J9" i="133"/>
  <c r="I9" i="133"/>
  <c r="H9" i="133"/>
  <c r="G9" i="133"/>
  <c r="F9" i="133"/>
  <c r="E9" i="133"/>
  <c r="D9" i="133"/>
  <c r="C9" i="133"/>
  <c r="B9" i="133"/>
  <c r="E7" i="133"/>
  <c r="B7" i="133"/>
  <c r="B6" i="133"/>
  <c r="A6" i="133"/>
  <c r="H26" i="132"/>
  <c r="V25" i="132"/>
  <c r="AO24" i="14" s="1"/>
  <c r="H25" i="132"/>
  <c r="G25" i="132"/>
  <c r="F25" i="132"/>
  <c r="E25" i="132"/>
  <c r="D25" i="132"/>
  <c r="C25" i="132"/>
  <c r="B25" i="132"/>
  <c r="A25" i="132"/>
  <c r="H23" i="132"/>
  <c r="V22" i="132"/>
  <c r="AO21" i="14" s="1"/>
  <c r="H22" i="132"/>
  <c r="G22" i="132"/>
  <c r="F22" i="132"/>
  <c r="E22" i="132"/>
  <c r="D22" i="132"/>
  <c r="C22" i="132"/>
  <c r="B22" i="132"/>
  <c r="A22" i="132"/>
  <c r="H20" i="132"/>
  <c r="V19" i="132"/>
  <c r="AO18" i="14" s="1"/>
  <c r="H19" i="132"/>
  <c r="G19" i="132"/>
  <c r="F19" i="132"/>
  <c r="E19" i="132"/>
  <c r="D19" i="132"/>
  <c r="C19" i="132"/>
  <c r="B19" i="132"/>
  <c r="A19" i="132"/>
  <c r="H17" i="132"/>
  <c r="H16" i="132"/>
  <c r="G16" i="132"/>
  <c r="F16" i="132"/>
  <c r="E16" i="132"/>
  <c r="D16" i="132"/>
  <c r="C16" i="132"/>
  <c r="B16" i="132"/>
  <c r="A16" i="132"/>
  <c r="H14" i="132"/>
  <c r="V13" i="132"/>
  <c r="AO12" i="14" s="1"/>
  <c r="H13" i="132"/>
  <c r="G13" i="132"/>
  <c r="F13" i="132"/>
  <c r="E13" i="132"/>
  <c r="D13" i="132"/>
  <c r="C13" i="132"/>
  <c r="B13" i="132"/>
  <c r="A13" i="132"/>
  <c r="H11" i="132"/>
  <c r="V10" i="132"/>
  <c r="AO9" i="14" s="1"/>
  <c r="H10" i="132"/>
  <c r="G10" i="132"/>
  <c r="F10" i="132"/>
  <c r="E10" i="132"/>
  <c r="D10" i="132"/>
  <c r="C10" i="132"/>
  <c r="B10" i="132"/>
  <c r="A10" i="132"/>
  <c r="U9" i="132"/>
  <c r="T9" i="132"/>
  <c r="S9" i="132"/>
  <c r="R9" i="132"/>
  <c r="Q9" i="132"/>
  <c r="P9" i="132"/>
  <c r="O9" i="132"/>
  <c r="N9" i="132"/>
  <c r="M9" i="132"/>
  <c r="L9" i="132"/>
  <c r="K9" i="132"/>
  <c r="J9" i="132"/>
  <c r="I9" i="132"/>
  <c r="H9" i="132"/>
  <c r="G9" i="132"/>
  <c r="F9" i="132"/>
  <c r="E9" i="132"/>
  <c r="D9" i="132"/>
  <c r="C9" i="132"/>
  <c r="B9" i="132"/>
  <c r="E7" i="132"/>
  <c r="B7" i="132"/>
  <c r="B6" i="132"/>
  <c r="A6" i="132"/>
  <c r="H26" i="131"/>
  <c r="V25" i="131"/>
  <c r="AM24" i="14" s="1"/>
  <c r="H25" i="131"/>
  <c r="G25" i="131"/>
  <c r="F25" i="131"/>
  <c r="E25" i="131"/>
  <c r="D25" i="131"/>
  <c r="C25" i="131"/>
  <c r="B25" i="131"/>
  <c r="A25" i="131"/>
  <c r="H23" i="131"/>
  <c r="V22" i="131"/>
  <c r="H22" i="131"/>
  <c r="G22" i="131"/>
  <c r="F22" i="131"/>
  <c r="E22" i="131"/>
  <c r="D22" i="131"/>
  <c r="C22" i="131"/>
  <c r="B22" i="131"/>
  <c r="A22" i="131"/>
  <c r="H20" i="131"/>
  <c r="V19" i="131"/>
  <c r="AM18" i="14" s="1"/>
  <c r="H19" i="131"/>
  <c r="G19" i="131"/>
  <c r="F19" i="131"/>
  <c r="E19" i="131"/>
  <c r="D19" i="131"/>
  <c r="C19" i="131"/>
  <c r="B19" i="131"/>
  <c r="A19" i="131"/>
  <c r="H17" i="131"/>
  <c r="H16" i="131"/>
  <c r="G16" i="131"/>
  <c r="F16" i="131"/>
  <c r="E16" i="131"/>
  <c r="D16" i="131"/>
  <c r="C16" i="131"/>
  <c r="B16" i="131"/>
  <c r="A16" i="131"/>
  <c r="H14" i="131"/>
  <c r="V13" i="131"/>
  <c r="AM12" i="14" s="1"/>
  <c r="H13" i="131"/>
  <c r="G13" i="131"/>
  <c r="F13" i="131"/>
  <c r="E13" i="131"/>
  <c r="D13" i="131"/>
  <c r="C13" i="131"/>
  <c r="B13" i="131"/>
  <c r="A13" i="131"/>
  <c r="H11" i="131"/>
  <c r="V10" i="131"/>
  <c r="AM9" i="14" s="1"/>
  <c r="H10" i="131"/>
  <c r="G10" i="131"/>
  <c r="F10" i="131"/>
  <c r="E10" i="131"/>
  <c r="D10" i="131"/>
  <c r="C10" i="131"/>
  <c r="B10" i="131"/>
  <c r="A10" i="131"/>
  <c r="U9" i="131"/>
  <c r="T9" i="131"/>
  <c r="S9" i="131"/>
  <c r="R9" i="131"/>
  <c r="Q9" i="131"/>
  <c r="P9" i="131"/>
  <c r="O9" i="131"/>
  <c r="N9" i="131"/>
  <c r="M9" i="131"/>
  <c r="L9" i="131"/>
  <c r="K9" i="131"/>
  <c r="J9" i="131"/>
  <c r="I9" i="131"/>
  <c r="H9" i="131"/>
  <c r="G9" i="131"/>
  <c r="F9" i="131"/>
  <c r="E9" i="131"/>
  <c r="D9" i="131"/>
  <c r="C9" i="131"/>
  <c r="B9" i="131"/>
  <c r="E7" i="131"/>
  <c r="B7" i="131"/>
  <c r="B6" i="131"/>
  <c r="A6" i="131"/>
  <c r="H26" i="130"/>
  <c r="V25" i="130"/>
  <c r="H25" i="130"/>
  <c r="G25" i="130"/>
  <c r="F25" i="130"/>
  <c r="E25" i="130"/>
  <c r="D25" i="130"/>
  <c r="C25" i="130"/>
  <c r="B25" i="130"/>
  <c r="A25" i="130"/>
  <c r="H23" i="130"/>
  <c r="V22" i="130"/>
  <c r="H22" i="130"/>
  <c r="G22" i="130"/>
  <c r="F22" i="130"/>
  <c r="E22" i="130"/>
  <c r="D22" i="130"/>
  <c r="C22" i="130"/>
  <c r="B22" i="130"/>
  <c r="A22" i="130"/>
  <c r="H20" i="130"/>
  <c r="V19" i="130"/>
  <c r="H19" i="130"/>
  <c r="G19" i="130"/>
  <c r="F19" i="130"/>
  <c r="E19" i="130"/>
  <c r="D19" i="130"/>
  <c r="C19" i="130"/>
  <c r="B19" i="130"/>
  <c r="A19" i="130"/>
  <c r="H17" i="130"/>
  <c r="H16" i="130"/>
  <c r="G16" i="130"/>
  <c r="F16" i="130"/>
  <c r="E16" i="130"/>
  <c r="D16" i="130"/>
  <c r="C16" i="130"/>
  <c r="B16" i="130"/>
  <c r="A16" i="130"/>
  <c r="H14" i="130"/>
  <c r="V13" i="130"/>
  <c r="H13" i="130"/>
  <c r="G13" i="130"/>
  <c r="F13" i="130"/>
  <c r="E13" i="130"/>
  <c r="D13" i="130"/>
  <c r="C13" i="130"/>
  <c r="B13" i="130"/>
  <c r="A13" i="130"/>
  <c r="H11" i="130"/>
  <c r="V10" i="130"/>
  <c r="H10" i="130"/>
  <c r="G10" i="130"/>
  <c r="F10" i="130"/>
  <c r="E10" i="130"/>
  <c r="D10" i="130"/>
  <c r="C10" i="130"/>
  <c r="B10" i="130"/>
  <c r="A10" i="130"/>
  <c r="U9" i="130"/>
  <c r="T9" i="130"/>
  <c r="S9" i="130"/>
  <c r="R9" i="130"/>
  <c r="Q9" i="130"/>
  <c r="P9" i="130"/>
  <c r="O9" i="130"/>
  <c r="N9" i="130"/>
  <c r="M9" i="130"/>
  <c r="L9" i="130"/>
  <c r="K9" i="130"/>
  <c r="J9" i="130"/>
  <c r="I9" i="130"/>
  <c r="H9" i="130"/>
  <c r="G9" i="130"/>
  <c r="F9" i="130"/>
  <c r="E9" i="130"/>
  <c r="D9" i="130"/>
  <c r="C9" i="130"/>
  <c r="B9" i="130"/>
  <c r="E7" i="130"/>
  <c r="B7" i="130"/>
  <c r="B6" i="130"/>
  <c r="A6" i="130"/>
  <c r="H26" i="129"/>
  <c r="V25" i="129"/>
  <c r="H25" i="129"/>
  <c r="G25" i="129"/>
  <c r="F25" i="129"/>
  <c r="E25" i="129"/>
  <c r="D25" i="129"/>
  <c r="C25" i="129"/>
  <c r="B25" i="129"/>
  <c r="A25" i="129"/>
  <c r="H23" i="129"/>
  <c r="V22" i="129"/>
  <c r="H22" i="129"/>
  <c r="G22" i="129"/>
  <c r="F22" i="129"/>
  <c r="E22" i="129"/>
  <c r="D22" i="129"/>
  <c r="C22" i="129"/>
  <c r="B22" i="129"/>
  <c r="A22" i="129"/>
  <c r="H20" i="129"/>
  <c r="V19" i="129"/>
  <c r="H19" i="129"/>
  <c r="G19" i="129"/>
  <c r="F19" i="129"/>
  <c r="E19" i="129"/>
  <c r="D19" i="129"/>
  <c r="C19" i="129"/>
  <c r="B19" i="129"/>
  <c r="A19" i="129"/>
  <c r="H17" i="129"/>
  <c r="H16" i="129"/>
  <c r="G16" i="129"/>
  <c r="F16" i="129"/>
  <c r="E16" i="129"/>
  <c r="D16" i="129"/>
  <c r="C16" i="129"/>
  <c r="B16" i="129"/>
  <c r="A16" i="129"/>
  <c r="H14" i="129"/>
  <c r="V13" i="129"/>
  <c r="H13" i="129"/>
  <c r="G13" i="129"/>
  <c r="F13" i="129"/>
  <c r="E13" i="129"/>
  <c r="D13" i="129"/>
  <c r="C13" i="129"/>
  <c r="B13" i="129"/>
  <c r="A13" i="129"/>
  <c r="H11" i="129"/>
  <c r="V10" i="129"/>
  <c r="H10" i="129"/>
  <c r="G10" i="129"/>
  <c r="F10" i="129"/>
  <c r="E10" i="129"/>
  <c r="D10" i="129"/>
  <c r="C10" i="129"/>
  <c r="B10" i="129"/>
  <c r="A10" i="129"/>
  <c r="U9" i="129"/>
  <c r="T9" i="129"/>
  <c r="S9" i="129"/>
  <c r="R9" i="129"/>
  <c r="Q9" i="129"/>
  <c r="P9" i="129"/>
  <c r="O9" i="129"/>
  <c r="N9" i="129"/>
  <c r="M9" i="129"/>
  <c r="L9" i="129"/>
  <c r="K9" i="129"/>
  <c r="J9" i="129"/>
  <c r="I9" i="129"/>
  <c r="H9" i="129"/>
  <c r="G9" i="129"/>
  <c r="F9" i="129"/>
  <c r="E9" i="129"/>
  <c r="D9" i="129"/>
  <c r="C9" i="129"/>
  <c r="B9" i="129"/>
  <c r="E7" i="129"/>
  <c r="B7" i="129"/>
  <c r="B6" i="129"/>
  <c r="A6" i="129"/>
  <c r="H26" i="128"/>
  <c r="H25" i="128"/>
  <c r="G25" i="128"/>
  <c r="F25" i="128"/>
  <c r="E25" i="128"/>
  <c r="D25" i="128"/>
  <c r="C25" i="128"/>
  <c r="B25" i="128"/>
  <c r="A25" i="128"/>
  <c r="H23" i="128"/>
  <c r="V22" i="128"/>
  <c r="AI21" i="14" s="1"/>
  <c r="H22" i="128"/>
  <c r="G22" i="128"/>
  <c r="F22" i="128"/>
  <c r="E22" i="128"/>
  <c r="D22" i="128"/>
  <c r="C22" i="128"/>
  <c r="B22" i="128"/>
  <c r="A22" i="128"/>
  <c r="H20" i="128"/>
  <c r="V19" i="128"/>
  <c r="AI18" i="14" s="1"/>
  <c r="H19" i="128"/>
  <c r="G19" i="128"/>
  <c r="F19" i="128"/>
  <c r="E19" i="128"/>
  <c r="D19" i="128"/>
  <c r="C19" i="128"/>
  <c r="B19" i="128"/>
  <c r="A19" i="128"/>
  <c r="H17" i="128"/>
  <c r="AI15" i="14"/>
  <c r="H16" i="128"/>
  <c r="G16" i="128"/>
  <c r="F16" i="128"/>
  <c r="E16" i="128"/>
  <c r="D16" i="128"/>
  <c r="C16" i="128"/>
  <c r="B16" i="128"/>
  <c r="A16" i="128"/>
  <c r="H14" i="128"/>
  <c r="V13" i="128"/>
  <c r="AI12" i="14" s="1"/>
  <c r="H13" i="128"/>
  <c r="G13" i="128"/>
  <c r="F13" i="128"/>
  <c r="E13" i="128"/>
  <c r="D13" i="128"/>
  <c r="C13" i="128"/>
  <c r="B13" i="128"/>
  <c r="A13" i="128"/>
  <c r="H11" i="128"/>
  <c r="V10" i="128"/>
  <c r="AI9" i="14" s="1"/>
  <c r="H10" i="128"/>
  <c r="G10" i="128"/>
  <c r="F10" i="128"/>
  <c r="E10" i="128"/>
  <c r="D10" i="128"/>
  <c r="C10" i="128"/>
  <c r="B10" i="128"/>
  <c r="A10" i="128"/>
  <c r="U9" i="128"/>
  <c r="T9" i="128"/>
  <c r="S9" i="128"/>
  <c r="R9" i="128"/>
  <c r="Q9" i="128"/>
  <c r="P9" i="128"/>
  <c r="O9" i="128"/>
  <c r="N9" i="128"/>
  <c r="M9" i="128"/>
  <c r="L9" i="128"/>
  <c r="K9" i="128"/>
  <c r="J9" i="128"/>
  <c r="I9" i="128"/>
  <c r="H9" i="128"/>
  <c r="G9" i="128"/>
  <c r="F9" i="128"/>
  <c r="E9" i="128"/>
  <c r="D9" i="128"/>
  <c r="C9" i="128"/>
  <c r="B9" i="128"/>
  <c r="E7" i="128"/>
  <c r="B7" i="128"/>
  <c r="B6" i="128"/>
  <c r="A6" i="128"/>
  <c r="H26" i="127"/>
  <c r="V25" i="127"/>
  <c r="AG24" i="14" s="1"/>
  <c r="H25" i="127"/>
  <c r="G25" i="127"/>
  <c r="F25" i="127"/>
  <c r="E25" i="127"/>
  <c r="D25" i="127"/>
  <c r="C25" i="127"/>
  <c r="B25" i="127"/>
  <c r="A25" i="127"/>
  <c r="H23" i="127"/>
  <c r="V22" i="127"/>
  <c r="H22" i="127"/>
  <c r="G22" i="127"/>
  <c r="F22" i="127"/>
  <c r="E22" i="127"/>
  <c r="D22" i="127"/>
  <c r="C22" i="127"/>
  <c r="B22" i="127"/>
  <c r="A22" i="127"/>
  <c r="H20" i="127"/>
  <c r="V19" i="127"/>
  <c r="AG18" i="14" s="1"/>
  <c r="H19" i="127"/>
  <c r="G19" i="127"/>
  <c r="F19" i="127"/>
  <c r="E19" i="127"/>
  <c r="D19" i="127"/>
  <c r="C19" i="127"/>
  <c r="B19" i="127"/>
  <c r="A19" i="127"/>
  <c r="H17" i="127"/>
  <c r="H16" i="127"/>
  <c r="G16" i="127"/>
  <c r="F16" i="127"/>
  <c r="E16" i="127"/>
  <c r="D16" i="127"/>
  <c r="C16" i="127"/>
  <c r="B16" i="127"/>
  <c r="A16" i="127"/>
  <c r="H14" i="127"/>
  <c r="V13" i="127"/>
  <c r="AG12" i="14" s="1"/>
  <c r="H13" i="127"/>
  <c r="G13" i="127"/>
  <c r="F13" i="127"/>
  <c r="E13" i="127"/>
  <c r="D13" i="127"/>
  <c r="C13" i="127"/>
  <c r="B13" i="127"/>
  <c r="A13" i="127"/>
  <c r="H11" i="127"/>
  <c r="V10" i="127"/>
  <c r="AG9" i="14" s="1"/>
  <c r="H10" i="127"/>
  <c r="G10" i="127"/>
  <c r="F10" i="127"/>
  <c r="E10" i="127"/>
  <c r="D10" i="127"/>
  <c r="C10" i="127"/>
  <c r="B10" i="127"/>
  <c r="A10" i="127"/>
  <c r="U9" i="127"/>
  <c r="T9" i="127"/>
  <c r="S9" i="127"/>
  <c r="R9" i="127"/>
  <c r="Q9" i="127"/>
  <c r="P9" i="127"/>
  <c r="O9" i="127"/>
  <c r="N9" i="127"/>
  <c r="M9" i="127"/>
  <c r="L9" i="127"/>
  <c r="K9" i="127"/>
  <c r="J9" i="127"/>
  <c r="I9" i="127"/>
  <c r="H9" i="127"/>
  <c r="G9" i="127"/>
  <c r="F9" i="127"/>
  <c r="E9" i="127"/>
  <c r="D9" i="127"/>
  <c r="C9" i="127"/>
  <c r="B9" i="127"/>
  <c r="E7" i="127"/>
  <c r="B7" i="127"/>
  <c r="B6" i="127"/>
  <c r="A6" i="127"/>
  <c r="H26" i="126"/>
  <c r="V25" i="126"/>
  <c r="H25" i="126"/>
  <c r="G25" i="126"/>
  <c r="F25" i="126"/>
  <c r="E25" i="126"/>
  <c r="D25" i="126"/>
  <c r="C25" i="126"/>
  <c r="B25" i="126"/>
  <c r="A25" i="126"/>
  <c r="H23" i="126"/>
  <c r="V22" i="126"/>
  <c r="AE21" i="14" s="1"/>
  <c r="H22" i="126"/>
  <c r="G22" i="126"/>
  <c r="F22" i="126"/>
  <c r="E22" i="126"/>
  <c r="D22" i="126"/>
  <c r="C22" i="126"/>
  <c r="B22" i="126"/>
  <c r="A22" i="126"/>
  <c r="H20" i="126"/>
  <c r="H19" i="126"/>
  <c r="G19" i="126"/>
  <c r="F19" i="126"/>
  <c r="E19" i="126"/>
  <c r="D19" i="126"/>
  <c r="C19" i="126"/>
  <c r="B19" i="126"/>
  <c r="A19" i="126"/>
  <c r="H17" i="126"/>
  <c r="H16" i="126"/>
  <c r="G16" i="126"/>
  <c r="F16" i="126"/>
  <c r="E16" i="126"/>
  <c r="D16" i="126"/>
  <c r="C16" i="126"/>
  <c r="B16" i="126"/>
  <c r="A16" i="126"/>
  <c r="H14" i="126"/>
  <c r="V13" i="126"/>
  <c r="H13" i="126"/>
  <c r="G13" i="126"/>
  <c r="F13" i="126"/>
  <c r="E13" i="126"/>
  <c r="D13" i="126"/>
  <c r="C13" i="126"/>
  <c r="B13" i="126"/>
  <c r="A13" i="126"/>
  <c r="H11" i="126"/>
  <c r="H10" i="126"/>
  <c r="G10" i="126"/>
  <c r="F10" i="126"/>
  <c r="E10" i="126"/>
  <c r="D10" i="126"/>
  <c r="C10" i="126"/>
  <c r="B10" i="126"/>
  <c r="A10" i="126"/>
  <c r="U9" i="126"/>
  <c r="T9" i="126"/>
  <c r="S9" i="126"/>
  <c r="R9" i="126"/>
  <c r="Q9" i="126"/>
  <c r="P9" i="126"/>
  <c r="O9" i="126"/>
  <c r="N9" i="126"/>
  <c r="M9" i="126"/>
  <c r="L9" i="126"/>
  <c r="K9" i="126"/>
  <c r="J9" i="126"/>
  <c r="I9" i="126"/>
  <c r="H9" i="126"/>
  <c r="G9" i="126"/>
  <c r="F9" i="126"/>
  <c r="E9" i="126"/>
  <c r="D9" i="126"/>
  <c r="C9" i="126"/>
  <c r="B9" i="126"/>
  <c r="E7" i="126"/>
  <c r="B7" i="126"/>
  <c r="B6" i="126"/>
  <c r="A6" i="126"/>
  <c r="H26" i="125"/>
  <c r="V25" i="125"/>
  <c r="H25" i="125"/>
  <c r="G25" i="125"/>
  <c r="F25" i="125"/>
  <c r="E25" i="125"/>
  <c r="D25" i="125"/>
  <c r="C25" i="125"/>
  <c r="B25" i="125"/>
  <c r="A25" i="125"/>
  <c r="H23" i="125"/>
  <c r="H22" i="125"/>
  <c r="G22" i="125"/>
  <c r="F22" i="125"/>
  <c r="E22" i="125"/>
  <c r="D22" i="125"/>
  <c r="C22" i="125"/>
  <c r="B22" i="125"/>
  <c r="A22" i="125"/>
  <c r="H20" i="125"/>
  <c r="V19" i="125"/>
  <c r="H19" i="125"/>
  <c r="G19" i="125"/>
  <c r="F19" i="125"/>
  <c r="E19" i="125"/>
  <c r="D19" i="125"/>
  <c r="C19" i="125"/>
  <c r="B19" i="125"/>
  <c r="A19" i="125"/>
  <c r="H17" i="125"/>
  <c r="H16" i="125"/>
  <c r="G16" i="125"/>
  <c r="F16" i="125"/>
  <c r="E16" i="125"/>
  <c r="D16" i="125"/>
  <c r="C16" i="125"/>
  <c r="B16" i="125"/>
  <c r="A16" i="125"/>
  <c r="H14" i="125"/>
  <c r="V13" i="125"/>
  <c r="H13" i="125"/>
  <c r="G13" i="125"/>
  <c r="F13" i="125"/>
  <c r="E13" i="125"/>
  <c r="D13" i="125"/>
  <c r="C13" i="125"/>
  <c r="B13" i="125"/>
  <c r="A13" i="125"/>
  <c r="H11" i="125"/>
  <c r="V10" i="125"/>
  <c r="H10" i="125"/>
  <c r="G10" i="125"/>
  <c r="F10" i="125"/>
  <c r="E10" i="125"/>
  <c r="D10" i="125"/>
  <c r="C10" i="125"/>
  <c r="B10" i="125"/>
  <c r="A10" i="125"/>
  <c r="U9" i="125"/>
  <c r="T9" i="125"/>
  <c r="S9" i="125"/>
  <c r="R9" i="125"/>
  <c r="Q9" i="125"/>
  <c r="P9" i="125"/>
  <c r="O9" i="125"/>
  <c r="N9" i="125"/>
  <c r="M9" i="125"/>
  <c r="L9" i="125"/>
  <c r="K9" i="125"/>
  <c r="J9" i="125"/>
  <c r="I9" i="125"/>
  <c r="H9" i="125"/>
  <c r="G9" i="125"/>
  <c r="F9" i="125"/>
  <c r="E9" i="125"/>
  <c r="D9" i="125"/>
  <c r="C9" i="125"/>
  <c r="B9" i="125"/>
  <c r="E7" i="125"/>
  <c r="B7" i="125"/>
  <c r="B6" i="125"/>
  <c r="A6" i="125"/>
  <c r="H26" i="123"/>
  <c r="V25" i="123"/>
  <c r="AC24" i="14" s="1"/>
  <c r="H25" i="123"/>
  <c r="G25" i="123"/>
  <c r="F25" i="123"/>
  <c r="E25" i="123"/>
  <c r="D25" i="123"/>
  <c r="C25" i="123"/>
  <c r="B25" i="123"/>
  <c r="A25" i="123"/>
  <c r="H23" i="123"/>
  <c r="V22" i="123"/>
  <c r="AC21" i="14" s="1"/>
  <c r="H22" i="123"/>
  <c r="G22" i="123"/>
  <c r="F22" i="123"/>
  <c r="E22" i="123"/>
  <c r="D22" i="123"/>
  <c r="C22" i="123"/>
  <c r="B22" i="123"/>
  <c r="A22" i="123"/>
  <c r="H20" i="123"/>
  <c r="V19" i="123"/>
  <c r="AC18" i="14" s="1"/>
  <c r="H19" i="123"/>
  <c r="G19" i="123"/>
  <c r="F19" i="123"/>
  <c r="E19" i="123"/>
  <c r="D19" i="123"/>
  <c r="C19" i="123"/>
  <c r="B19" i="123"/>
  <c r="A19" i="123"/>
  <c r="H17" i="123"/>
  <c r="H16" i="123"/>
  <c r="G16" i="123"/>
  <c r="F16" i="123"/>
  <c r="E16" i="123"/>
  <c r="D16" i="123"/>
  <c r="C16" i="123"/>
  <c r="B16" i="123"/>
  <c r="A16" i="123"/>
  <c r="H14" i="123"/>
  <c r="V13" i="123"/>
  <c r="AC12" i="14" s="1"/>
  <c r="H13" i="123"/>
  <c r="G13" i="123"/>
  <c r="F13" i="123"/>
  <c r="E13" i="123"/>
  <c r="D13" i="123"/>
  <c r="C13" i="123"/>
  <c r="B13" i="123"/>
  <c r="A13" i="123"/>
  <c r="H11" i="123"/>
  <c r="V10" i="123"/>
  <c r="AC9" i="14" s="1"/>
  <c r="H10" i="123"/>
  <c r="G10" i="123"/>
  <c r="F10" i="123"/>
  <c r="E10" i="123"/>
  <c r="D10" i="123"/>
  <c r="C10" i="123"/>
  <c r="B10" i="123"/>
  <c r="A10" i="123"/>
  <c r="U9" i="123"/>
  <c r="T9" i="123"/>
  <c r="S9" i="123"/>
  <c r="R9" i="123"/>
  <c r="Q9" i="123"/>
  <c r="P9" i="123"/>
  <c r="O9" i="123"/>
  <c r="N9" i="123"/>
  <c r="M9" i="123"/>
  <c r="L9" i="123"/>
  <c r="K9" i="123"/>
  <c r="J9" i="123"/>
  <c r="I9" i="123"/>
  <c r="H9" i="123"/>
  <c r="G9" i="123"/>
  <c r="F9" i="123"/>
  <c r="E9" i="123"/>
  <c r="D9" i="123"/>
  <c r="C9" i="123"/>
  <c r="B9" i="123"/>
  <c r="E7" i="123"/>
  <c r="B7" i="123"/>
  <c r="B6" i="123"/>
  <c r="A6" i="123"/>
  <c r="H26" i="122"/>
  <c r="V25" i="122"/>
  <c r="AA24" i="14" s="1"/>
  <c r="H25" i="122"/>
  <c r="G25" i="122"/>
  <c r="F25" i="122"/>
  <c r="E25" i="122"/>
  <c r="D25" i="122"/>
  <c r="C25" i="122"/>
  <c r="B25" i="122"/>
  <c r="A25" i="122"/>
  <c r="H23" i="122"/>
  <c r="V22" i="122"/>
  <c r="AA21" i="14" s="1"/>
  <c r="H22" i="122"/>
  <c r="G22" i="122"/>
  <c r="F22" i="122"/>
  <c r="E22" i="122"/>
  <c r="D22" i="122"/>
  <c r="C22" i="122"/>
  <c r="B22" i="122"/>
  <c r="A22" i="122"/>
  <c r="H20" i="122"/>
  <c r="V19" i="122"/>
  <c r="AA18" i="14" s="1"/>
  <c r="H19" i="122"/>
  <c r="G19" i="122"/>
  <c r="F19" i="122"/>
  <c r="E19" i="122"/>
  <c r="D19" i="122"/>
  <c r="C19" i="122"/>
  <c r="B19" i="122"/>
  <c r="A19" i="122"/>
  <c r="H17" i="122"/>
  <c r="H16" i="122"/>
  <c r="G16" i="122"/>
  <c r="F16" i="122"/>
  <c r="E16" i="122"/>
  <c r="D16" i="122"/>
  <c r="C16" i="122"/>
  <c r="B16" i="122"/>
  <c r="A16" i="122"/>
  <c r="H14" i="122"/>
  <c r="V13" i="122"/>
  <c r="AA12" i="14" s="1"/>
  <c r="H13" i="122"/>
  <c r="G13" i="122"/>
  <c r="F13" i="122"/>
  <c r="E13" i="122"/>
  <c r="D13" i="122"/>
  <c r="C13" i="122"/>
  <c r="B13" i="122"/>
  <c r="A13" i="122"/>
  <c r="H11" i="122"/>
  <c r="V10" i="122"/>
  <c r="AA9" i="14" s="1"/>
  <c r="H10" i="122"/>
  <c r="G10" i="122"/>
  <c r="F10" i="122"/>
  <c r="E10" i="122"/>
  <c r="D10" i="122"/>
  <c r="C10" i="122"/>
  <c r="B10" i="122"/>
  <c r="A10" i="122"/>
  <c r="U9" i="122"/>
  <c r="T9" i="122"/>
  <c r="S9" i="122"/>
  <c r="R9" i="122"/>
  <c r="Q9" i="122"/>
  <c r="P9" i="122"/>
  <c r="O9" i="122"/>
  <c r="N9" i="122"/>
  <c r="M9" i="122"/>
  <c r="L9" i="122"/>
  <c r="K9" i="122"/>
  <c r="J9" i="122"/>
  <c r="I9" i="122"/>
  <c r="H9" i="122"/>
  <c r="G9" i="122"/>
  <c r="F9" i="122"/>
  <c r="E9" i="122"/>
  <c r="D9" i="122"/>
  <c r="C9" i="122"/>
  <c r="B9" i="122"/>
  <c r="E7" i="122"/>
  <c r="B7" i="122"/>
  <c r="B6" i="122"/>
  <c r="A6" i="122"/>
  <c r="H26" i="121"/>
  <c r="V25" i="121"/>
  <c r="Y24" i="14" s="1"/>
  <c r="H25" i="121"/>
  <c r="G25" i="121"/>
  <c r="F25" i="121"/>
  <c r="E25" i="121"/>
  <c r="D25" i="121"/>
  <c r="C25" i="121"/>
  <c r="B25" i="121"/>
  <c r="A25" i="121"/>
  <c r="H23" i="121"/>
  <c r="V22" i="121"/>
  <c r="Y21" i="14" s="1"/>
  <c r="H22" i="121"/>
  <c r="G22" i="121"/>
  <c r="F22" i="121"/>
  <c r="E22" i="121"/>
  <c r="D22" i="121"/>
  <c r="C22" i="121"/>
  <c r="B22" i="121"/>
  <c r="A22" i="121"/>
  <c r="H20" i="121"/>
  <c r="V19" i="121"/>
  <c r="Y18" i="14" s="1"/>
  <c r="H19" i="121"/>
  <c r="G19" i="121"/>
  <c r="F19" i="121"/>
  <c r="E19" i="121"/>
  <c r="D19" i="121"/>
  <c r="C19" i="121"/>
  <c r="B19" i="121"/>
  <c r="A19" i="121"/>
  <c r="H17" i="121"/>
  <c r="Y15" i="14"/>
  <c r="H16" i="121"/>
  <c r="G16" i="121"/>
  <c r="F16" i="121"/>
  <c r="E16" i="121"/>
  <c r="D16" i="121"/>
  <c r="C16" i="121"/>
  <c r="B16" i="121"/>
  <c r="A16" i="121"/>
  <c r="H14" i="121"/>
  <c r="V13" i="121"/>
  <c r="Y12" i="14" s="1"/>
  <c r="H13" i="121"/>
  <c r="G13" i="121"/>
  <c r="F13" i="121"/>
  <c r="E13" i="121"/>
  <c r="D13" i="121"/>
  <c r="C13" i="121"/>
  <c r="B13" i="121"/>
  <c r="A13" i="121"/>
  <c r="H11" i="121"/>
  <c r="V10" i="121"/>
  <c r="Y9" i="14" s="1"/>
  <c r="H10" i="121"/>
  <c r="G10" i="121"/>
  <c r="F10" i="121"/>
  <c r="E10" i="121"/>
  <c r="D10" i="121"/>
  <c r="C10" i="121"/>
  <c r="B10" i="121"/>
  <c r="A10" i="121"/>
  <c r="U9" i="121"/>
  <c r="T9" i="121"/>
  <c r="S9" i="121"/>
  <c r="R9" i="121"/>
  <c r="Q9" i="121"/>
  <c r="P9" i="121"/>
  <c r="O9" i="121"/>
  <c r="N9" i="121"/>
  <c r="M9" i="121"/>
  <c r="L9" i="121"/>
  <c r="K9" i="121"/>
  <c r="J9" i="121"/>
  <c r="I9" i="121"/>
  <c r="H9" i="121"/>
  <c r="G9" i="121"/>
  <c r="F9" i="121"/>
  <c r="E9" i="121"/>
  <c r="D9" i="121"/>
  <c r="C9" i="121"/>
  <c r="B9" i="121"/>
  <c r="E7" i="121"/>
  <c r="B7" i="121"/>
  <c r="B6" i="121"/>
  <c r="A6" i="121"/>
  <c r="H26" i="120"/>
  <c r="V25" i="120"/>
  <c r="H25" i="120"/>
  <c r="G25" i="120"/>
  <c r="F25" i="120"/>
  <c r="E25" i="120"/>
  <c r="D25" i="120"/>
  <c r="C25" i="120"/>
  <c r="B25" i="120"/>
  <c r="A25" i="120"/>
  <c r="H23" i="120"/>
  <c r="V22" i="120"/>
  <c r="H22" i="120"/>
  <c r="G22" i="120"/>
  <c r="F22" i="120"/>
  <c r="E22" i="120"/>
  <c r="D22" i="120"/>
  <c r="C22" i="120"/>
  <c r="B22" i="120"/>
  <c r="A22" i="120"/>
  <c r="H20" i="120"/>
  <c r="V19" i="120"/>
  <c r="H19" i="120"/>
  <c r="G19" i="120"/>
  <c r="F19" i="120"/>
  <c r="E19" i="120"/>
  <c r="D19" i="120"/>
  <c r="C19" i="120"/>
  <c r="B19" i="120"/>
  <c r="A19" i="120"/>
  <c r="H17" i="120"/>
  <c r="H16" i="120"/>
  <c r="G16" i="120"/>
  <c r="F16" i="120"/>
  <c r="E16" i="120"/>
  <c r="D16" i="120"/>
  <c r="C16" i="120"/>
  <c r="B16" i="120"/>
  <c r="A16" i="120"/>
  <c r="H14" i="120"/>
  <c r="V13" i="120"/>
  <c r="H13" i="120"/>
  <c r="G13" i="120"/>
  <c r="F13" i="120"/>
  <c r="E13" i="120"/>
  <c r="D13" i="120"/>
  <c r="C13" i="120"/>
  <c r="B13" i="120"/>
  <c r="A13" i="120"/>
  <c r="H11" i="120"/>
  <c r="V10" i="120"/>
  <c r="H10" i="120"/>
  <c r="G10" i="120"/>
  <c r="F10" i="120"/>
  <c r="E10" i="120"/>
  <c r="D10" i="120"/>
  <c r="C10" i="120"/>
  <c r="B10" i="120"/>
  <c r="A10" i="120"/>
  <c r="U9" i="120"/>
  <c r="T9" i="120"/>
  <c r="S9" i="120"/>
  <c r="R9" i="120"/>
  <c r="Q9" i="120"/>
  <c r="P9" i="120"/>
  <c r="O9" i="120"/>
  <c r="N9" i="120"/>
  <c r="M9" i="120"/>
  <c r="L9" i="120"/>
  <c r="K9" i="120"/>
  <c r="J9" i="120"/>
  <c r="I9" i="120"/>
  <c r="H9" i="120"/>
  <c r="G9" i="120"/>
  <c r="F9" i="120"/>
  <c r="E9" i="120"/>
  <c r="D9" i="120"/>
  <c r="C9" i="120"/>
  <c r="B9" i="120"/>
  <c r="E7" i="120"/>
  <c r="B7" i="120"/>
  <c r="B6" i="120"/>
  <c r="A6" i="120"/>
  <c r="H26" i="91"/>
  <c r="V25" i="91"/>
  <c r="H25" i="91"/>
  <c r="G25" i="91"/>
  <c r="F25" i="91"/>
  <c r="E25" i="91"/>
  <c r="D25" i="91"/>
  <c r="C25" i="91"/>
  <c r="B25" i="91"/>
  <c r="A25" i="91"/>
  <c r="H23" i="91"/>
  <c r="V22" i="91"/>
  <c r="H22" i="91"/>
  <c r="G22" i="91"/>
  <c r="F22" i="91"/>
  <c r="E22" i="91"/>
  <c r="D22" i="91"/>
  <c r="C22" i="91"/>
  <c r="B22" i="91"/>
  <c r="A22" i="91"/>
  <c r="H20" i="91"/>
  <c r="V19" i="91"/>
  <c r="H19" i="91"/>
  <c r="G19" i="91"/>
  <c r="F19" i="91"/>
  <c r="E19" i="91"/>
  <c r="D19" i="91"/>
  <c r="C19" i="91"/>
  <c r="B19" i="91"/>
  <c r="A19" i="91"/>
  <c r="H17" i="91"/>
  <c r="H16" i="91"/>
  <c r="G16" i="91"/>
  <c r="F16" i="91"/>
  <c r="E16" i="91"/>
  <c r="D16" i="91"/>
  <c r="C16" i="91"/>
  <c r="B16" i="91"/>
  <c r="A16" i="91"/>
  <c r="H14" i="91"/>
  <c r="V13" i="91"/>
  <c r="H13" i="91"/>
  <c r="G13" i="91"/>
  <c r="F13" i="91"/>
  <c r="E13" i="91"/>
  <c r="D13" i="91"/>
  <c r="C13" i="91"/>
  <c r="B13" i="91"/>
  <c r="A13" i="91"/>
  <c r="H11" i="91"/>
  <c r="V10" i="91"/>
  <c r="H10" i="91"/>
  <c r="G10" i="91"/>
  <c r="F10" i="91"/>
  <c r="E10" i="91"/>
  <c r="D10" i="91"/>
  <c r="C10" i="91"/>
  <c r="B10" i="91"/>
  <c r="A10" i="91"/>
  <c r="U9" i="91"/>
  <c r="T9" i="91"/>
  <c r="S9" i="91"/>
  <c r="R9" i="91"/>
  <c r="Q9" i="91"/>
  <c r="P9" i="91"/>
  <c r="O9" i="91"/>
  <c r="N9" i="91"/>
  <c r="M9" i="91"/>
  <c r="L9" i="91"/>
  <c r="K9" i="91"/>
  <c r="J9" i="91"/>
  <c r="I9" i="91"/>
  <c r="H9" i="91"/>
  <c r="G9" i="91"/>
  <c r="F9" i="91"/>
  <c r="E9" i="91"/>
  <c r="D9" i="91"/>
  <c r="C9" i="91"/>
  <c r="B9" i="91"/>
  <c r="E7" i="91"/>
  <c r="B7" i="91"/>
  <c r="B6" i="91"/>
  <c r="A6" i="91"/>
  <c r="H26" i="90"/>
  <c r="V25" i="90"/>
  <c r="S24" i="14" s="1"/>
  <c r="H25" i="90"/>
  <c r="G25" i="90"/>
  <c r="F25" i="90"/>
  <c r="E25" i="90"/>
  <c r="D25" i="90"/>
  <c r="C25" i="90"/>
  <c r="B25" i="90"/>
  <c r="A25" i="90"/>
  <c r="H23" i="90"/>
  <c r="V22" i="90"/>
  <c r="H22" i="90"/>
  <c r="G22" i="90"/>
  <c r="F22" i="90"/>
  <c r="E22" i="90"/>
  <c r="D22" i="90"/>
  <c r="C22" i="90"/>
  <c r="B22" i="90"/>
  <c r="A22" i="90"/>
  <c r="H20" i="90"/>
  <c r="V19" i="90"/>
  <c r="H19" i="90"/>
  <c r="G19" i="90"/>
  <c r="F19" i="90"/>
  <c r="E19" i="90"/>
  <c r="D19" i="90"/>
  <c r="C19" i="90"/>
  <c r="B19" i="90"/>
  <c r="A19" i="90"/>
  <c r="H17" i="90"/>
  <c r="H16" i="90"/>
  <c r="G16" i="90"/>
  <c r="F16" i="90"/>
  <c r="E16" i="90"/>
  <c r="D16" i="90"/>
  <c r="C16" i="90"/>
  <c r="B16" i="90"/>
  <c r="A16" i="90"/>
  <c r="H14" i="90"/>
  <c r="V13" i="90"/>
  <c r="H13" i="90"/>
  <c r="G13" i="90"/>
  <c r="F13" i="90"/>
  <c r="E13" i="90"/>
  <c r="D13" i="90"/>
  <c r="C13" i="90"/>
  <c r="B13" i="90"/>
  <c r="A13" i="90"/>
  <c r="H11" i="90"/>
  <c r="V10" i="90"/>
  <c r="H10" i="90"/>
  <c r="G10" i="90"/>
  <c r="F10" i="90"/>
  <c r="E10" i="90"/>
  <c r="D10" i="90"/>
  <c r="C10" i="90"/>
  <c r="B10" i="90"/>
  <c r="A10" i="90"/>
  <c r="U9" i="90"/>
  <c r="T9" i="90"/>
  <c r="S9" i="90"/>
  <c r="R9" i="90"/>
  <c r="Q9" i="90"/>
  <c r="P9" i="90"/>
  <c r="O9" i="90"/>
  <c r="N9" i="90"/>
  <c r="M9" i="90"/>
  <c r="L9" i="90"/>
  <c r="K9" i="90"/>
  <c r="J9" i="90"/>
  <c r="I9" i="90"/>
  <c r="H9" i="90"/>
  <c r="G9" i="90"/>
  <c r="F9" i="90"/>
  <c r="E9" i="90"/>
  <c r="D9" i="90"/>
  <c r="C9" i="90"/>
  <c r="B9" i="90"/>
  <c r="E7" i="90"/>
  <c r="B7" i="90"/>
  <c r="B6" i="90"/>
  <c r="A6" i="90"/>
  <c r="H26" i="87"/>
  <c r="V25" i="87"/>
  <c r="Q24" i="14" s="1"/>
  <c r="H25" i="87"/>
  <c r="G25" i="87"/>
  <c r="F25" i="87"/>
  <c r="E25" i="87"/>
  <c r="D25" i="87"/>
  <c r="C25" i="87"/>
  <c r="B25" i="87"/>
  <c r="A25" i="87"/>
  <c r="H23" i="87"/>
  <c r="V22" i="87"/>
  <c r="H22" i="87"/>
  <c r="G22" i="87"/>
  <c r="F22" i="87"/>
  <c r="E22" i="87"/>
  <c r="D22" i="87"/>
  <c r="C22" i="87"/>
  <c r="B22" i="87"/>
  <c r="A22" i="87"/>
  <c r="H20" i="87"/>
  <c r="V19" i="87"/>
  <c r="H19" i="87"/>
  <c r="G19" i="87"/>
  <c r="F19" i="87"/>
  <c r="E19" i="87"/>
  <c r="D19" i="87"/>
  <c r="C19" i="87"/>
  <c r="B19" i="87"/>
  <c r="A19" i="87"/>
  <c r="H17" i="87"/>
  <c r="H16" i="87"/>
  <c r="G16" i="87"/>
  <c r="F16" i="87"/>
  <c r="E16" i="87"/>
  <c r="D16" i="87"/>
  <c r="C16" i="87"/>
  <c r="B16" i="87"/>
  <c r="A16" i="87"/>
  <c r="H14" i="87"/>
  <c r="V13" i="87"/>
  <c r="H13" i="87"/>
  <c r="G13" i="87"/>
  <c r="F13" i="87"/>
  <c r="E13" i="87"/>
  <c r="D13" i="87"/>
  <c r="C13" i="87"/>
  <c r="B13" i="87"/>
  <c r="A13" i="87"/>
  <c r="H11" i="87"/>
  <c r="H10" i="87"/>
  <c r="G10" i="87"/>
  <c r="F10" i="87"/>
  <c r="E10" i="87"/>
  <c r="D10" i="87"/>
  <c r="C10" i="87"/>
  <c r="B10" i="87"/>
  <c r="A10" i="87"/>
  <c r="U9" i="87"/>
  <c r="T9" i="87"/>
  <c r="S9" i="87"/>
  <c r="R9" i="87"/>
  <c r="Q9" i="87"/>
  <c r="P9" i="87"/>
  <c r="O9" i="87"/>
  <c r="N9" i="87"/>
  <c r="M9" i="87"/>
  <c r="L9" i="87"/>
  <c r="K9" i="87"/>
  <c r="J9" i="87"/>
  <c r="I9" i="87"/>
  <c r="H9" i="87"/>
  <c r="G9" i="87"/>
  <c r="F9" i="87"/>
  <c r="E9" i="87"/>
  <c r="D9" i="87"/>
  <c r="C9" i="87"/>
  <c r="B9" i="87"/>
  <c r="E7" i="87"/>
  <c r="B7" i="87"/>
  <c r="B6" i="87"/>
  <c r="A6" i="87"/>
  <c r="H26" i="83"/>
  <c r="H25" i="83"/>
  <c r="G25" i="83"/>
  <c r="F25" i="83"/>
  <c r="E25" i="83"/>
  <c r="D25" i="83"/>
  <c r="C25" i="83"/>
  <c r="B25" i="83"/>
  <c r="A25" i="83"/>
  <c r="H23" i="83"/>
  <c r="H22" i="83"/>
  <c r="G22" i="83"/>
  <c r="F22" i="83"/>
  <c r="E22" i="83"/>
  <c r="D22" i="83"/>
  <c r="C22" i="83"/>
  <c r="B22" i="83"/>
  <c r="A22" i="83"/>
  <c r="H20" i="83"/>
  <c r="V19" i="83"/>
  <c r="H19" i="83"/>
  <c r="G19" i="83"/>
  <c r="F19" i="83"/>
  <c r="E19" i="83"/>
  <c r="D19" i="83"/>
  <c r="C19" i="83"/>
  <c r="B19" i="83"/>
  <c r="A19" i="83"/>
  <c r="H17" i="83"/>
  <c r="H16" i="83"/>
  <c r="G16" i="83"/>
  <c r="F16" i="83"/>
  <c r="E16" i="83"/>
  <c r="D16" i="83"/>
  <c r="C16" i="83"/>
  <c r="B16" i="83"/>
  <c r="A16" i="83"/>
  <c r="H14" i="83"/>
  <c r="V13" i="83"/>
  <c r="H13" i="83"/>
  <c r="G13" i="83"/>
  <c r="F13" i="83"/>
  <c r="E13" i="83"/>
  <c r="D13" i="83"/>
  <c r="C13" i="83"/>
  <c r="B13" i="83"/>
  <c r="A13" i="83"/>
  <c r="H11" i="83"/>
  <c r="V10" i="83"/>
  <c r="H10" i="83"/>
  <c r="G10" i="83"/>
  <c r="F10" i="83"/>
  <c r="E10" i="83"/>
  <c r="D10" i="83"/>
  <c r="C10" i="83"/>
  <c r="B10" i="83"/>
  <c r="A10" i="83"/>
  <c r="U9" i="83"/>
  <c r="T9" i="83"/>
  <c r="S9" i="83"/>
  <c r="R9" i="83"/>
  <c r="Q9" i="83"/>
  <c r="P9" i="83"/>
  <c r="O9" i="83"/>
  <c r="N9" i="83"/>
  <c r="M9" i="83"/>
  <c r="L9" i="83"/>
  <c r="K9" i="83"/>
  <c r="J9" i="83"/>
  <c r="I9" i="83"/>
  <c r="H9" i="83"/>
  <c r="G9" i="83"/>
  <c r="F9" i="83"/>
  <c r="E9" i="83"/>
  <c r="D9" i="83"/>
  <c r="C9" i="83"/>
  <c r="B9" i="83"/>
  <c r="E7" i="83"/>
  <c r="B7" i="83"/>
  <c r="B6" i="83"/>
  <c r="A6" i="83"/>
  <c r="H26" i="79"/>
  <c r="V25" i="79"/>
  <c r="M24" i="14" s="1"/>
  <c r="H25" i="79"/>
  <c r="G25" i="79"/>
  <c r="F25" i="79"/>
  <c r="E25" i="79"/>
  <c r="D25" i="79"/>
  <c r="C25" i="79"/>
  <c r="B25" i="79"/>
  <c r="A25" i="79"/>
  <c r="H23" i="79"/>
  <c r="V22" i="79"/>
  <c r="H22" i="79"/>
  <c r="G22" i="79"/>
  <c r="F22" i="79"/>
  <c r="E22" i="79"/>
  <c r="D22" i="79"/>
  <c r="C22" i="79"/>
  <c r="B22" i="79"/>
  <c r="A22" i="79"/>
  <c r="H20" i="79"/>
  <c r="V19" i="79"/>
  <c r="H19" i="79"/>
  <c r="G19" i="79"/>
  <c r="F19" i="79"/>
  <c r="E19" i="79"/>
  <c r="D19" i="79"/>
  <c r="C19" i="79"/>
  <c r="B19" i="79"/>
  <c r="A19" i="79"/>
  <c r="H17" i="79"/>
  <c r="H16" i="79"/>
  <c r="G16" i="79"/>
  <c r="F16" i="79"/>
  <c r="E16" i="79"/>
  <c r="D16" i="79"/>
  <c r="C16" i="79"/>
  <c r="B16" i="79"/>
  <c r="A16" i="79"/>
  <c r="H14" i="79"/>
  <c r="V13" i="79"/>
  <c r="H13" i="79"/>
  <c r="G13" i="79"/>
  <c r="F13" i="79"/>
  <c r="E13" i="79"/>
  <c r="D13" i="79"/>
  <c r="C13" i="79"/>
  <c r="B13" i="79"/>
  <c r="A13" i="79"/>
  <c r="H11" i="79"/>
  <c r="V10" i="79"/>
  <c r="H10" i="79"/>
  <c r="G10" i="79"/>
  <c r="F10" i="79"/>
  <c r="E10" i="79"/>
  <c r="D10" i="79"/>
  <c r="C10" i="79"/>
  <c r="B10" i="79"/>
  <c r="A10" i="79"/>
  <c r="U9" i="79"/>
  <c r="T9" i="79"/>
  <c r="S9" i="79"/>
  <c r="R9" i="79"/>
  <c r="Q9" i="79"/>
  <c r="P9" i="79"/>
  <c r="O9" i="79"/>
  <c r="N9" i="79"/>
  <c r="M9" i="79"/>
  <c r="L9" i="79"/>
  <c r="K9" i="79"/>
  <c r="J9" i="79"/>
  <c r="I9" i="79"/>
  <c r="H9" i="79"/>
  <c r="G9" i="79"/>
  <c r="F9" i="79"/>
  <c r="E9" i="79"/>
  <c r="D9" i="79"/>
  <c r="C9" i="79"/>
  <c r="B9" i="79"/>
  <c r="E7" i="79"/>
  <c r="B7" i="79"/>
  <c r="B6" i="79"/>
  <c r="A6" i="79"/>
  <c r="I9" i="74"/>
  <c r="J9" i="74"/>
  <c r="K9" i="74"/>
  <c r="L9" i="74"/>
  <c r="M9" i="74"/>
  <c r="N9" i="74"/>
  <c r="O9" i="74"/>
  <c r="P9" i="74"/>
  <c r="Q9" i="74"/>
  <c r="R9" i="74"/>
  <c r="S9" i="74"/>
  <c r="T9" i="74"/>
  <c r="U9" i="74"/>
  <c r="H26" i="74"/>
  <c r="V25" i="74"/>
  <c r="K24" i="14" s="1"/>
  <c r="H25" i="74"/>
  <c r="G25" i="74"/>
  <c r="F25" i="74"/>
  <c r="E25" i="74"/>
  <c r="D25" i="74"/>
  <c r="C25" i="74"/>
  <c r="B25" i="74"/>
  <c r="A25" i="74"/>
  <c r="H23" i="74"/>
  <c r="H22" i="74"/>
  <c r="G22" i="74"/>
  <c r="F22" i="74"/>
  <c r="E22" i="74"/>
  <c r="D22" i="74"/>
  <c r="C22" i="74"/>
  <c r="B22" i="74"/>
  <c r="A22" i="74"/>
  <c r="H20" i="74"/>
  <c r="V19" i="74"/>
  <c r="H19" i="74"/>
  <c r="G19" i="74"/>
  <c r="F19" i="74"/>
  <c r="E19" i="74"/>
  <c r="D19" i="74"/>
  <c r="C19" i="74"/>
  <c r="B19" i="74"/>
  <c r="A19" i="74"/>
  <c r="H17" i="74"/>
  <c r="H16" i="74"/>
  <c r="G16" i="74"/>
  <c r="F16" i="74"/>
  <c r="E16" i="74"/>
  <c r="D16" i="74"/>
  <c r="C16" i="74"/>
  <c r="B16" i="74"/>
  <c r="A16" i="74"/>
  <c r="H14" i="74"/>
  <c r="V13" i="74"/>
  <c r="H13" i="74"/>
  <c r="G13" i="74"/>
  <c r="F13" i="74"/>
  <c r="E13" i="74"/>
  <c r="D13" i="74"/>
  <c r="C13" i="74"/>
  <c r="B13" i="74"/>
  <c r="A13" i="74"/>
  <c r="H11" i="74"/>
  <c r="V10" i="74"/>
  <c r="H10" i="74"/>
  <c r="G10" i="74"/>
  <c r="F10" i="74"/>
  <c r="E10" i="74"/>
  <c r="D10" i="74"/>
  <c r="C10" i="74"/>
  <c r="B10" i="74"/>
  <c r="A10" i="74"/>
  <c r="H9" i="74"/>
  <c r="G9" i="74"/>
  <c r="F9" i="74"/>
  <c r="E9" i="74"/>
  <c r="D9" i="74"/>
  <c r="C9" i="74"/>
  <c r="B9" i="74"/>
  <c r="E7" i="74"/>
  <c r="B7" i="74"/>
  <c r="B6" i="74"/>
  <c r="A6" i="74"/>
  <c r="H26" i="29"/>
  <c r="H25" i="29"/>
  <c r="G25" i="29"/>
  <c r="F25" i="29"/>
  <c r="E25" i="29"/>
  <c r="D25" i="29"/>
  <c r="C25" i="29"/>
  <c r="B25" i="29"/>
  <c r="A25" i="29"/>
  <c r="H23" i="29"/>
  <c r="H22" i="29"/>
  <c r="G22" i="29"/>
  <c r="F22" i="29"/>
  <c r="E22" i="29"/>
  <c r="D22" i="29"/>
  <c r="C22" i="29"/>
  <c r="B22" i="29"/>
  <c r="A22" i="29"/>
  <c r="H20" i="29"/>
  <c r="H19" i="29"/>
  <c r="G19" i="29"/>
  <c r="F19" i="29"/>
  <c r="E19" i="29"/>
  <c r="D19" i="29"/>
  <c r="C19" i="29"/>
  <c r="B19" i="29"/>
  <c r="A19" i="29"/>
  <c r="H17" i="29"/>
  <c r="H16" i="29"/>
  <c r="G16" i="29"/>
  <c r="F16" i="29"/>
  <c r="E16" i="29"/>
  <c r="D16" i="29"/>
  <c r="C16" i="29"/>
  <c r="B16" i="29"/>
  <c r="A16" i="29"/>
  <c r="H14" i="29"/>
  <c r="H13" i="29"/>
  <c r="G13" i="29"/>
  <c r="F13" i="29"/>
  <c r="E13" i="29"/>
  <c r="D13" i="29"/>
  <c r="C13" i="29"/>
  <c r="B13" i="29"/>
  <c r="A13" i="29"/>
  <c r="H11" i="29"/>
  <c r="H10" i="29"/>
  <c r="G10" i="29"/>
  <c r="F10" i="29"/>
  <c r="E10" i="29"/>
  <c r="D10" i="29"/>
  <c r="C10" i="29"/>
  <c r="B10" i="29"/>
  <c r="A10" i="29"/>
  <c r="H9" i="29"/>
  <c r="G9" i="29"/>
  <c r="F9" i="29"/>
  <c r="E9" i="29"/>
  <c r="D9" i="29"/>
  <c r="C9" i="29"/>
  <c r="B9" i="29"/>
  <c r="E7" i="29"/>
  <c r="B7" i="29"/>
  <c r="B6" i="29"/>
  <c r="A6" i="29"/>
  <c r="V19" i="29"/>
  <c r="I18" i="14" s="1"/>
  <c r="U24" i="14"/>
  <c r="A1" i="138"/>
  <c r="A1" i="137"/>
  <c r="AU9" i="14"/>
  <c r="A1" i="136"/>
  <c r="A1" i="135"/>
  <c r="A1" i="133"/>
  <c r="AO15" i="14"/>
  <c r="A1" i="132"/>
  <c r="AM21" i="14"/>
  <c r="A1" i="131"/>
  <c r="A1" i="130"/>
  <c r="A1" i="129"/>
  <c r="A1" i="128"/>
  <c r="AG21" i="14"/>
  <c r="A1" i="127"/>
  <c r="A1" i="126"/>
  <c r="A1" i="125"/>
  <c r="A1" i="123"/>
  <c r="A1" i="122"/>
  <c r="A1" i="121"/>
  <c r="A1" i="120"/>
  <c r="W9" i="14" l="1"/>
  <c r="AE15" i="14"/>
  <c r="AW18" i="14"/>
  <c r="AE9" i="14"/>
  <c r="AE12" i="14"/>
  <c r="W12" i="14"/>
  <c r="AE18" i="14"/>
  <c r="AK24" i="14"/>
  <c r="AW21" i="14"/>
  <c r="AW9" i="14"/>
  <c r="AE24" i="14"/>
  <c r="AW12" i="14"/>
  <c r="AW24" i="14"/>
  <c r="AW15" i="14"/>
  <c r="W24" i="14"/>
  <c r="W18" i="14"/>
  <c r="AK9" i="14"/>
  <c r="AK15" i="14"/>
  <c r="AK21" i="14"/>
  <c r="AK12" i="14"/>
  <c r="AK18" i="14"/>
  <c r="U18" i="14"/>
  <c r="S18" i="14"/>
  <c r="Q18" i="14"/>
  <c r="O18" i="14"/>
  <c r="M18" i="14"/>
  <c r="BB18" i="14" s="1"/>
  <c r="K18" i="14"/>
  <c r="BB24" i="14" l="1"/>
  <c r="U21" i="14"/>
  <c r="U15" i="14"/>
  <c r="U12" i="14"/>
  <c r="U9" i="14"/>
  <c r="A1" i="91"/>
  <c r="S21" i="14"/>
  <c r="S15" i="14"/>
  <c r="S12" i="14"/>
  <c r="S9" i="14"/>
  <c r="A1" i="90"/>
  <c r="Q21" i="14"/>
  <c r="Q15" i="14"/>
  <c r="Q12" i="14"/>
  <c r="Q9" i="14"/>
  <c r="A1" i="87"/>
  <c r="O21" i="14"/>
  <c r="O15" i="14"/>
  <c r="O12" i="14"/>
  <c r="O9" i="14"/>
  <c r="A1" i="83"/>
  <c r="M21" i="14"/>
  <c r="M15" i="14"/>
  <c r="M12" i="14"/>
  <c r="M9" i="14"/>
  <c r="A1" i="79"/>
  <c r="K21" i="14"/>
  <c r="K15" i="14"/>
  <c r="K12" i="14"/>
  <c r="K9" i="14"/>
  <c r="A1" i="74"/>
  <c r="BB12" i="14" l="1"/>
  <c r="BB15" i="14"/>
  <c r="BB9" i="14"/>
  <c r="BB21" i="14"/>
  <c r="A1" i="29"/>
</calcChain>
</file>

<file path=xl/sharedStrings.xml><?xml version="1.0" encoding="utf-8"?>
<sst xmlns="http://schemas.openxmlformats.org/spreadsheetml/2006/main" count="391" uniqueCount="99">
  <si>
    <t>Número</t>
  </si>
  <si>
    <t>Indicador</t>
  </si>
  <si>
    <t xml:space="preserve">Periodo </t>
  </si>
  <si>
    <t>Cálculo</t>
  </si>
  <si>
    <t>DESCRIPCIÓN</t>
  </si>
  <si>
    <t>MEDICIÓN</t>
  </si>
  <si>
    <t>Estimado</t>
  </si>
  <si>
    <t>% AVANCE REGISTRADO</t>
  </si>
  <si>
    <t>Nominativo</t>
  </si>
  <si>
    <t xml:space="preserve">Proceso </t>
  </si>
  <si>
    <t>Semanal (remesa)</t>
  </si>
  <si>
    <t>SEMANA OPERATIVA</t>
  </si>
  <si>
    <t xml:space="preserve">PROCESOS SUSTANTIVOS E INDICADORES </t>
  </si>
  <si>
    <t xml:space="preserve">Distrito </t>
  </si>
  <si>
    <t>Módulo</t>
  </si>
  <si>
    <t>TABLERO DE CONTROL DE PROCESOS SUSTANTIVOS DEL SISTEMA DE GESTIÓN DE LA CALIDAD</t>
  </si>
  <si>
    <t xml:space="preserve">CUADRO DE OBSERVACIONES </t>
  </si>
  <si>
    <t>Descripción</t>
  </si>
  <si>
    <t xml:space="preserve">No conformidad </t>
  </si>
  <si>
    <t>*Registre el valor nominal solicitado en la celda, el resultado proporcional esta automatizado.</t>
  </si>
  <si>
    <t xml:space="preserve">% AVANCE REGISTRADO </t>
  </si>
  <si>
    <t xml:space="preserve">TABLERO DE CONTROL DISTRITAL DE PROCESOS SUSTANTIVOS DEL SISTEMA DE GESTIÓN DE LA CALIDAD </t>
  </si>
  <si>
    <t>Distrito 01</t>
  </si>
  <si>
    <t>Distrito 02</t>
  </si>
  <si>
    <t>Distrito 03</t>
  </si>
  <si>
    <t>Distrito 05</t>
  </si>
  <si>
    <t>Distrito 04</t>
  </si>
  <si>
    <t>Estatal</t>
  </si>
  <si>
    <t>Distrito 06</t>
  </si>
  <si>
    <t>Distrito 07</t>
  </si>
  <si>
    <t>Version 0</t>
  </si>
  <si>
    <t>Dueño de Proceso</t>
  </si>
  <si>
    <t xml:space="preserve"> Auxiliar de Atención Ciudadana</t>
  </si>
  <si>
    <t>Operador de Equipo Tecnológico</t>
  </si>
  <si>
    <t>Responsable de Módulo</t>
  </si>
  <si>
    <t>Número de trámites aplicados</t>
  </si>
  <si>
    <t>INSTITUTO NACIONAL ELECTORAL
SISTEMA DE GESTIÓN DE LA CALIDAD
CIUDAD DE MÉXICO</t>
  </si>
  <si>
    <t>Distrito 08</t>
  </si>
  <si>
    <t>Distrito 11</t>
  </si>
  <si>
    <t>Distrito 09</t>
  </si>
  <si>
    <t>Distrito 10</t>
  </si>
  <si>
    <t>Distrito 12</t>
  </si>
  <si>
    <t>Distrito 13</t>
  </si>
  <si>
    <t>Distrito 14</t>
  </si>
  <si>
    <t>Distrito 15</t>
  </si>
  <si>
    <t>Distrito 16</t>
  </si>
  <si>
    <t>Distrito 17</t>
  </si>
  <si>
    <t>Distrito 18</t>
  </si>
  <si>
    <t>Distrito 19</t>
  </si>
  <si>
    <t>Distrito 20</t>
  </si>
  <si>
    <t>Distrito 21</t>
  </si>
  <si>
    <t>Distrito 22</t>
  </si>
  <si>
    <t>Fecha de corte dd/mm/aaaa</t>
  </si>
  <si>
    <t>(Número de trámites exitosos / Número de trámites aplicados) x 100</t>
  </si>
  <si>
    <t>Número de trámites exitosos</t>
  </si>
  <si>
    <t xml:space="preserve">Total de credenciales entregadas </t>
  </si>
  <si>
    <t xml:space="preserve">Credenciales Recibidas - Credenciales inconsistentes </t>
  </si>
  <si>
    <t>CAMPAÑA ANUAL PERMANENTE 2024</t>
  </si>
  <si>
    <t>2024-28</t>
  </si>
  <si>
    <t>2024-29</t>
  </si>
  <si>
    <t>2024-30</t>
  </si>
  <si>
    <t>2024-31</t>
  </si>
  <si>
    <t>2024-32</t>
  </si>
  <si>
    <t>2024-33</t>
  </si>
  <si>
    <t>2024-34</t>
  </si>
  <si>
    <t>2024-35</t>
  </si>
  <si>
    <t>2024-36</t>
  </si>
  <si>
    <t>2024-37</t>
  </si>
  <si>
    <t>2024-38</t>
  </si>
  <si>
    <t>2024-39</t>
  </si>
  <si>
    <t>2024-40</t>
  </si>
  <si>
    <t>(Fichas requisitadas correctamente / Fichas revisadas en la muestra del 10%) x 100</t>
  </si>
  <si>
    <t>Fichas requistadas correctamente</t>
  </si>
  <si>
    <t>Ejecución de los scripts de reenvío de notificaciones</t>
  </si>
  <si>
    <t>Solicitud de reevíos de scripts requeridos</t>
  </si>
  <si>
    <t xml:space="preserve">Credenciales recibidas </t>
  </si>
  <si>
    <t>Credenciales disponibles (físicas)</t>
  </si>
  <si>
    <t>Credenciales disponibles registradas en SIIRFE</t>
  </si>
  <si>
    <t>(Total de credenciales entregadas / Total de ciudadanas y ciudadanos que acuden al MAC a recoger su credencial) x 100</t>
  </si>
  <si>
    <t>Entrevista</t>
  </si>
  <si>
    <t>Fichas requisitadas correctamente.</t>
  </si>
  <si>
    <t>Fichas revisadas en la Muestra del 10%</t>
  </si>
  <si>
    <t>Trámite</t>
  </si>
  <si>
    <t>Trámites exitosos.</t>
  </si>
  <si>
    <t>Transferencia de la Información.</t>
  </si>
  <si>
    <t>Reenvíos exitosos.</t>
  </si>
  <si>
    <t>(Ejecución de los scripts de reenvío de notificaciones / Solicitud de reenvíos de scripts requeridos) x100</t>
  </si>
  <si>
    <t>Conciliación de Credenciales para Votar.</t>
  </si>
  <si>
    <t>Credenciales disponibles para entrega.</t>
  </si>
  <si>
    <t>[(Credenciales recibidas - Credenciales inconsistentes) / Credenciales recibidas] x 100</t>
  </si>
  <si>
    <t>Arqueo de credenciales.</t>
  </si>
  <si>
    <t>(Credenciales disponibles (físicas) / Credenciales disponibles registradas en SIIRFE-MAC) x 100</t>
  </si>
  <si>
    <t>Entrega de la Credencial para Votar.</t>
  </si>
  <si>
    <t>Efectividad de entrega de CPV en MAC.</t>
  </si>
  <si>
    <t xml:space="preserve"> Total de ciudadanos que acuden a MAC a recoger su credencial</t>
  </si>
  <si>
    <t>El Folio 2409045110040, No cuenta con proceso de digitalizacion No esta  completo por lo que no se pudo enviar  (Fecha de Ejecucion 10-04-2024) se levanto Caso CAU REQ000001568233.(10-04-2024).</t>
  </si>
  <si>
    <t xml:space="preserve">EN LA SEMANA OPERATIVA 2024_10
 CASO CAU FOLIO REQ000001514297
SITUACIÓN Al generar el reporte: "Atención ciudadana" del día 16 de febrero del presente año aparecen 151 registros y deben ser 156 registros son Folios que se generaron por solicitud de reimpresión. Folios que faltan son: 2409165116049, 2409165116087, 2409165116119, 2409165116157 y 2409165116168.
EN LA SEMANA OPERATIVA 2024_10
 CASO CAU FOLIO REQ000001514299
SITUACIÓN Al momento de concluir el trámite con folio 2409165115854 pide digitalizar el acta de nacimiento, se digitalizo el documento solicitado y sigue apareciendo el registro en el apartado de Generar grupo de Medios
SOLUCIÓN El día 26 de febrero se digitalizo el acta de nacimiento para que se pueda generar la credencial para votar fue entregada el día 29 de febrero a su titular 
</t>
  </si>
  <si>
    <t>Con fechas 30 de julio y 01 de agosto de 2024, se llevó a cabo el "Curso de reforzamiento sobre el Mantenimiento del Sistema de Gestión de Calidad", en el cual se analizó entre otros temas la integración de los tableros de procesos sustantivos, incluyendo el proceso sustantivo de entrevista, asi como la integración de la ficha de atención ciudadana.</t>
  </si>
  <si>
    <t>En la semana 2024-28, no se brindó servicio a la ciudadania, debido a que el MAC 092152 fue espacio asigando para los computos distritales de la 21JDE.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</si>
</sst>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
  </numFmts>
  <fonts count="32" x14ac:knownFonts="1">
    <font>
      <sz val="10"/>
      <name val="Arial"/>
    </font>
    <font>
      <sz val="10"/>
      <name val="Arial"/>
      <family val="2"/>
    </font>
    <font>
      <sz val="10"/>
      <name val="Arial"/>
      <family val="2"/>
    </font>
    <font>
      <sz val="10"/>
      <color theme="1"/>
      <name val="Arial"/>
      <family val="2"/>
    </font>
    <font>
      <b/>
      <sz val="12"/>
      <color theme="0"/>
      <name val="Arial"/>
      <family val="2"/>
    </font>
    <font>
      <b/>
      <sz val="11"/>
      <color theme="0"/>
      <name val="Arial"/>
      <family val="2"/>
    </font>
    <font>
      <b/>
      <sz val="11"/>
      <color theme="3"/>
      <name val="Arial"/>
      <family val="2"/>
    </font>
    <font>
      <sz val="11"/>
      <name val="Tahoma"/>
      <family val="2"/>
    </font>
    <font>
      <b/>
      <sz val="11"/>
      <color rgb="FF333F4F"/>
      <name val="Arial"/>
      <family val="2"/>
    </font>
    <font>
      <b/>
      <sz val="10"/>
      <name val="Arial"/>
      <family val="2"/>
    </font>
    <font>
      <b/>
      <sz val="14"/>
      <color theme="0"/>
      <name val="Arial"/>
      <family val="2"/>
    </font>
    <font>
      <b/>
      <sz val="10"/>
      <color theme="3" tint="-0.249977111117893"/>
      <name val="Arial"/>
      <family val="2"/>
    </font>
    <font>
      <sz val="9"/>
      <color rgb="FF333F4F"/>
      <name val="Arial"/>
      <family val="2"/>
    </font>
    <font>
      <sz val="10"/>
      <color rgb="FF333F4F"/>
      <name val="Arial"/>
      <family val="2"/>
    </font>
    <font>
      <b/>
      <sz val="10"/>
      <color rgb="FF333F4F"/>
      <name val="Arial"/>
      <family val="2"/>
    </font>
    <font>
      <b/>
      <sz val="8"/>
      <color theme="0"/>
      <name val="Arial"/>
      <family val="2"/>
    </font>
    <font>
      <sz val="9"/>
      <name val="Arial"/>
      <family val="2"/>
    </font>
    <font>
      <sz val="8"/>
      <name val="Arial"/>
      <family val="2"/>
    </font>
    <font>
      <b/>
      <sz val="11"/>
      <color theme="1"/>
      <name val="Arial"/>
      <family val="2"/>
    </font>
    <font>
      <b/>
      <sz val="14"/>
      <color theme="3"/>
      <name val="Arial"/>
      <family val="2"/>
    </font>
    <font>
      <b/>
      <sz val="14"/>
      <name val="Arial"/>
      <family val="2"/>
    </font>
    <font>
      <sz val="18"/>
      <color theme="0"/>
      <name val="Arial"/>
      <family val="2"/>
    </font>
    <font>
      <sz val="18"/>
      <name val="Arial"/>
      <family val="2"/>
    </font>
    <font>
      <sz val="18"/>
      <color theme="1"/>
      <name val="Arial"/>
      <family val="2"/>
    </font>
    <font>
      <b/>
      <sz val="16"/>
      <name val="Arial"/>
      <family val="2"/>
    </font>
    <font>
      <b/>
      <sz val="18"/>
      <name val="Arial"/>
      <family val="2"/>
    </font>
    <font>
      <b/>
      <sz val="16"/>
      <color theme="0"/>
      <name val="Arial"/>
      <family val="2"/>
    </font>
    <font>
      <b/>
      <sz val="10"/>
      <color theme="0"/>
      <name val="Arial"/>
      <family val="2"/>
    </font>
    <font>
      <sz val="8"/>
      <name val="Arial"/>
      <family val="2"/>
    </font>
    <font>
      <b/>
      <sz val="9"/>
      <color theme="0"/>
      <name val="Arial"/>
      <family val="2"/>
    </font>
    <font>
      <b/>
      <sz val="9"/>
      <color theme="3"/>
      <name val="Arial"/>
      <family val="2"/>
    </font>
    <font>
      <b/>
      <sz val="10"/>
      <color theme="3"/>
      <name val="Arial"/>
      <family val="2"/>
    </font>
  </fonts>
  <fills count="9">
    <fill>
      <patternFill patternType="none"/>
    </fill>
    <fill>
      <patternFill patternType="gray125"/>
    </fill>
    <fill>
      <patternFill patternType="solid">
        <fgColor rgb="FF950054"/>
        <bgColor indexed="64"/>
      </patternFill>
    </fill>
    <fill>
      <patternFill patternType="solid">
        <fgColor rgb="FFEBF1DE"/>
        <bgColor rgb="FFEBF1DE"/>
      </patternFill>
    </fill>
    <fill>
      <patternFill patternType="solid">
        <fgColor theme="2"/>
        <bgColor indexed="64"/>
      </patternFill>
    </fill>
    <fill>
      <patternFill patternType="solid">
        <fgColor theme="1" tint="0.499984740745262"/>
        <bgColor indexed="64"/>
      </patternFill>
    </fill>
    <fill>
      <patternFill patternType="solid">
        <fgColor theme="6" tint="-0.499984740745262"/>
        <bgColor indexed="64"/>
      </patternFill>
    </fill>
    <fill>
      <patternFill patternType="solid">
        <fgColor theme="0"/>
        <bgColor indexed="64"/>
      </patternFill>
    </fill>
    <fill>
      <patternFill patternType="solid">
        <fgColor rgb="FFB2B2B2"/>
        <bgColor indexed="64"/>
      </patternFill>
    </fill>
  </fills>
  <borders count="28">
    <border>
      <left/>
      <right/>
      <top/>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diagonal/>
    </border>
    <border>
      <left style="hair">
        <color auto="1"/>
      </left>
      <right style="hair">
        <color auto="1"/>
      </right>
      <top/>
      <bottom style="hair">
        <color auto="1"/>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
      <left style="hair">
        <color auto="1"/>
      </left>
      <right/>
      <top/>
      <bottom style="hair">
        <color auto="1"/>
      </bottom>
      <diagonal/>
    </border>
    <border>
      <left/>
      <right/>
      <top/>
      <bottom style="hair">
        <color auto="1"/>
      </bottom>
      <diagonal/>
    </border>
    <border>
      <left style="hair">
        <color auto="1"/>
      </left>
      <right/>
      <top/>
      <bottom/>
      <diagonal/>
    </border>
    <border>
      <left style="hair">
        <color auto="1"/>
      </left>
      <right style="hair">
        <color auto="1"/>
      </right>
      <top/>
      <bottom/>
      <diagonal/>
    </border>
    <border>
      <left style="double">
        <color theme="2"/>
      </left>
      <right style="double">
        <color theme="2"/>
      </right>
      <top style="double">
        <color theme="2"/>
      </top>
      <bottom style="double">
        <color theme="2"/>
      </bottom>
      <diagonal/>
    </border>
    <border>
      <left style="double">
        <color theme="0" tint="-0.499984740745262"/>
      </left>
      <right style="double">
        <color theme="0" tint="-0.499984740745262"/>
      </right>
      <top style="double">
        <color theme="0" tint="-0.499984740745262"/>
      </top>
      <bottom style="double">
        <color theme="0" tint="-0.499984740745262"/>
      </bottom>
      <diagonal/>
    </border>
    <border>
      <left style="double">
        <color theme="0" tint="-0.499984740745262"/>
      </left>
      <right/>
      <top style="double">
        <color theme="0" tint="-0.499984740745262"/>
      </top>
      <bottom style="double">
        <color theme="0" tint="-0.499984740745262"/>
      </bottom>
      <diagonal/>
    </border>
    <border>
      <left/>
      <right/>
      <top style="double">
        <color theme="0" tint="-0.499984740745262"/>
      </top>
      <bottom style="double">
        <color theme="0" tint="-0.499984740745262"/>
      </bottom>
      <diagonal/>
    </border>
    <border>
      <left/>
      <right style="double">
        <color theme="0" tint="-0.499984740745262"/>
      </right>
      <top style="double">
        <color theme="0" tint="-0.499984740745262"/>
      </top>
      <bottom style="double">
        <color theme="0" tint="-0.499984740745262"/>
      </bottom>
      <diagonal/>
    </border>
    <border>
      <left style="double">
        <color rgb="FFB2B2B2"/>
      </left>
      <right/>
      <top style="double">
        <color rgb="FFB2B2B2"/>
      </top>
      <bottom style="double">
        <color rgb="FFB2B2B2"/>
      </bottom>
      <diagonal/>
    </border>
    <border>
      <left/>
      <right/>
      <top style="double">
        <color rgb="FFB2B2B2"/>
      </top>
      <bottom style="double">
        <color rgb="FFB2B2B2"/>
      </bottom>
      <diagonal/>
    </border>
    <border>
      <left/>
      <right style="double">
        <color rgb="FFB2B2B2"/>
      </right>
      <top style="double">
        <color rgb="FFB2B2B2"/>
      </top>
      <bottom style="double">
        <color rgb="FFB2B2B2"/>
      </bottom>
      <diagonal/>
    </border>
    <border>
      <left/>
      <right style="double">
        <color rgb="FFB2B2B2"/>
      </right>
      <top style="double">
        <color rgb="FFB2B2B2"/>
      </top>
      <bottom/>
      <diagonal/>
    </border>
    <border>
      <left/>
      <right style="double">
        <color rgb="FFB2B2B2"/>
      </right>
      <top/>
      <bottom style="double">
        <color rgb="FFB2B2B2"/>
      </bottom>
      <diagonal/>
    </border>
    <border>
      <left style="double">
        <color rgb="FFB2B2B2"/>
      </left>
      <right/>
      <top/>
      <bottom style="double">
        <color rgb="FFB2B2B2"/>
      </bottom>
      <diagonal/>
    </border>
    <border>
      <left/>
      <right/>
      <top/>
      <bottom style="double">
        <color rgb="FFB2B2B2"/>
      </bottom>
      <diagonal/>
    </border>
    <border>
      <left/>
      <right/>
      <top style="double">
        <color rgb="FFB2B2B2"/>
      </top>
      <bottom/>
      <diagonal/>
    </border>
    <border>
      <left style="double">
        <color rgb="FFB2B2B2"/>
      </left>
      <right/>
      <top style="double">
        <color rgb="FFB2B2B2"/>
      </top>
      <bottom/>
      <diagonal/>
    </border>
    <border>
      <left style="double">
        <color theme="0" tint="-0.499984740745262"/>
      </left>
      <right style="double">
        <color theme="0" tint="-0.499984740745262"/>
      </right>
      <top style="double">
        <color theme="0" tint="-0.499984740745262"/>
      </top>
      <bottom/>
      <diagonal/>
    </border>
    <border>
      <left style="double">
        <color theme="0" tint="-0.499984740745262"/>
      </left>
      <right style="double">
        <color theme="0" tint="-0.499984740745262"/>
      </right>
      <top/>
      <bottom/>
      <diagonal/>
    </border>
    <border>
      <left style="double">
        <color theme="0" tint="-0.499984740745262"/>
      </left>
      <right style="double">
        <color theme="0" tint="-0.499984740745262"/>
      </right>
      <top/>
      <bottom style="double">
        <color theme="0" tint="-0.499984740745262"/>
      </bottom>
      <diagonal/>
    </border>
  </borders>
  <cellStyleXfs count="33">
    <xf numFmtId="0" fontId="0" fillId="0" borderId="0"/>
    <xf numFmtId="0" fontId="1" fillId="0" borderId="0"/>
    <xf numFmtId="9" fontId="2" fillId="0" borderId="0" applyFont="0" applyFill="0" applyBorder="0" applyAlignment="0" applyProtection="0"/>
    <xf numFmtId="0" fontId="7" fillId="3" borderId="0" applyFont="0" applyBorder="0" applyAlignment="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cellStyleXfs>
  <cellXfs count="125">
    <xf numFmtId="0" fontId="0" fillId="0" borderId="0" xfId="0"/>
    <xf numFmtId="0" fontId="1" fillId="0" borderId="0" xfId="0" applyFont="1"/>
    <xf numFmtId="0" fontId="1" fillId="0" borderId="0" xfId="0" applyFont="1" applyAlignment="1">
      <alignment vertical="center" wrapText="1"/>
    </xf>
    <xf numFmtId="0" fontId="3" fillId="0" borderId="0" xfId="0" applyFont="1" applyAlignment="1">
      <alignment vertical="center"/>
    </xf>
    <xf numFmtId="0" fontId="3" fillId="0" borderId="0" xfId="0" applyFont="1" applyAlignment="1">
      <alignment horizontal="left" vertical="center" wrapText="1"/>
    </xf>
    <xf numFmtId="0" fontId="5" fillId="2" borderId="1" xfId="0" applyFont="1" applyFill="1" applyBorder="1" applyAlignment="1">
      <alignment horizontal="center" vertical="center" wrapText="1"/>
    </xf>
    <xf numFmtId="0" fontId="9" fillId="0" borderId="0" xfId="0" applyFont="1" applyAlignment="1">
      <alignment horizontal="right" vertical="top"/>
    </xf>
    <xf numFmtId="0" fontId="22" fillId="0" borderId="0" xfId="0" applyFont="1" applyAlignment="1">
      <alignment vertical="center"/>
    </xf>
    <xf numFmtId="0" fontId="23" fillId="0" borderId="0" xfId="0" applyFont="1" applyAlignment="1">
      <alignment vertical="center"/>
    </xf>
    <xf numFmtId="0" fontId="25" fillId="0" borderId="0" xfId="0" applyFont="1" applyAlignment="1">
      <alignment horizontal="justify" vertical="center" wrapText="1"/>
    </xf>
    <xf numFmtId="49" fontId="25" fillId="0" borderId="0" xfId="0" applyNumberFormat="1" applyFont="1" applyAlignment="1">
      <alignment horizontal="right" vertical="center" wrapText="1"/>
    </xf>
    <xf numFmtId="0" fontId="15" fillId="2" borderId="1" xfId="0" applyFont="1" applyFill="1" applyBorder="1" applyAlignment="1">
      <alignment horizontal="center" vertical="center" wrapText="1"/>
    </xf>
    <xf numFmtId="0" fontId="9" fillId="0" borderId="0" xfId="0" applyFont="1" applyAlignment="1">
      <alignment horizontal="right" vertical="top" wrapText="1"/>
    </xf>
    <xf numFmtId="0" fontId="25" fillId="0" borderId="0" xfId="0" applyFont="1" applyAlignment="1">
      <alignment horizontal="center" vertical="center" wrapText="1"/>
    </xf>
    <xf numFmtId="2" fontId="21" fillId="0" borderId="0" xfId="0" applyNumberFormat="1" applyFont="1" applyAlignment="1">
      <alignment horizontal="center" vertical="center" wrapText="1"/>
    </xf>
    <xf numFmtId="0" fontId="5" fillId="0" borderId="9" xfId="0" applyFont="1" applyBorder="1" applyAlignment="1">
      <alignment horizontal="center" vertical="center" wrapText="1"/>
    </xf>
    <xf numFmtId="2" fontId="21" fillId="0" borderId="9" xfId="0" applyNumberFormat="1" applyFont="1" applyBorder="1" applyAlignment="1">
      <alignment horizontal="center" vertical="center" wrapText="1"/>
    </xf>
    <xf numFmtId="0" fontId="24" fillId="0" borderId="0" xfId="0" applyFont="1" applyAlignment="1">
      <alignment vertical="center" wrapText="1"/>
    </xf>
    <xf numFmtId="0" fontId="6" fillId="0" borderId="7" xfId="0" applyFont="1" applyBorder="1" applyAlignment="1">
      <alignment vertical="top"/>
    </xf>
    <xf numFmtId="0" fontId="6" fillId="0" borderId="8" xfId="0" applyFont="1" applyBorder="1" applyAlignment="1">
      <alignment vertical="top"/>
    </xf>
    <xf numFmtId="0" fontId="1" fillId="0" borderId="0" xfId="0" applyFont="1" applyAlignment="1">
      <alignment horizontal="center"/>
    </xf>
    <xf numFmtId="49" fontId="25" fillId="0" borderId="0" xfId="0" applyNumberFormat="1" applyFont="1" applyAlignment="1">
      <alignment vertical="center" wrapText="1"/>
    </xf>
    <xf numFmtId="0" fontId="25" fillId="0" borderId="0" xfId="0" applyFont="1" applyAlignment="1">
      <alignment vertical="center" wrapText="1"/>
    </xf>
    <xf numFmtId="1" fontId="10" fillId="2" borderId="9" xfId="0" applyNumberFormat="1" applyFont="1" applyFill="1" applyBorder="1" applyAlignment="1">
      <alignment horizontal="center" vertical="top" wrapText="1"/>
    </xf>
    <xf numFmtId="0" fontId="20" fillId="0" borderId="0" xfId="0" applyFont="1" applyAlignment="1">
      <alignment horizontal="right"/>
    </xf>
    <xf numFmtId="3" fontId="18" fillId="4" borderId="12" xfId="4" applyNumberFormat="1" applyFont="1" applyFill="1" applyBorder="1" applyAlignment="1">
      <alignment horizontal="center" vertical="center"/>
    </xf>
    <xf numFmtId="0" fontId="27" fillId="2" borderId="12" xfId="0" applyFont="1" applyFill="1" applyBorder="1" applyAlignment="1">
      <alignment horizontal="center" vertical="center" wrapText="1"/>
    </xf>
    <xf numFmtId="3" fontId="12" fillId="4" borderId="12" xfId="0" applyNumberFormat="1" applyFont="1" applyFill="1" applyBorder="1" applyAlignment="1">
      <alignment horizontal="center" vertical="center" wrapText="1"/>
    </xf>
    <xf numFmtId="0" fontId="3" fillId="0" borderId="8" xfId="0" applyFont="1" applyBorder="1" applyAlignment="1">
      <alignment horizontal="center" vertical="center" wrapText="1"/>
    </xf>
    <xf numFmtId="0" fontId="15" fillId="2" borderId="12" xfId="0" applyFont="1" applyFill="1" applyBorder="1" applyAlignment="1">
      <alignment horizontal="center" vertical="center" wrapText="1"/>
    </xf>
    <xf numFmtId="0" fontId="6" fillId="0" borderId="7" xfId="0" applyFont="1" applyBorder="1" applyAlignment="1">
      <alignment horizontal="center" vertical="center"/>
    </xf>
    <xf numFmtId="0" fontId="8" fillId="0" borderId="8" xfId="0" applyFont="1" applyBorder="1" applyAlignment="1">
      <alignment horizontal="center" vertical="center" wrapText="1"/>
    </xf>
    <xf numFmtId="0" fontId="13" fillId="0" borderId="8" xfId="0" applyFont="1" applyBorder="1" applyAlignment="1">
      <alignment horizontal="center" vertical="center" wrapText="1"/>
    </xf>
    <xf numFmtId="0" fontId="11" fillId="0" borderId="8" xfId="0" applyFont="1" applyBorder="1" applyAlignment="1">
      <alignment horizontal="center" vertical="center" wrapText="1"/>
    </xf>
    <xf numFmtId="9" fontId="20" fillId="0" borderId="8" xfId="5" applyFont="1" applyFill="1" applyBorder="1" applyAlignment="1">
      <alignment horizontal="center" vertical="center"/>
    </xf>
    <xf numFmtId="3" fontId="17" fillId="0" borderId="8" xfId="5" applyNumberFormat="1" applyFont="1" applyFill="1" applyBorder="1" applyAlignment="1">
      <alignment horizontal="center" vertical="center" wrapText="1"/>
    </xf>
    <xf numFmtId="0" fontId="29" fillId="2" borderId="12" xfId="0" applyFont="1" applyFill="1" applyBorder="1" applyAlignment="1">
      <alignment horizontal="center" vertical="center" wrapText="1"/>
    </xf>
    <xf numFmtId="3" fontId="5" fillId="2" borderId="12" xfId="4" applyNumberFormat="1" applyFont="1" applyFill="1" applyBorder="1" applyAlignment="1">
      <alignment horizontal="center" vertical="center"/>
    </xf>
    <xf numFmtId="0" fontId="6" fillId="0" borderId="0" xfId="0" applyFont="1" applyAlignment="1">
      <alignment vertical="center"/>
    </xf>
    <xf numFmtId="0" fontId="6" fillId="0" borderId="11" xfId="0" applyFont="1" applyBorder="1" applyAlignment="1">
      <alignment vertical="center"/>
    </xf>
    <xf numFmtId="0" fontId="6" fillId="0" borderId="0" xfId="0" applyFont="1" applyAlignment="1">
      <alignment horizontal="center" vertical="center"/>
    </xf>
    <xf numFmtId="0" fontId="8" fillId="0" borderId="0" xfId="0" applyFont="1" applyAlignment="1">
      <alignment horizontal="center" vertical="center" wrapText="1"/>
    </xf>
    <xf numFmtId="0" fontId="13" fillId="0" borderId="0" xfId="0" applyFont="1" applyAlignment="1">
      <alignment horizontal="center" vertical="center" wrapText="1"/>
    </xf>
    <xf numFmtId="0" fontId="12" fillId="0" borderId="0" xfId="0" applyFont="1" applyAlignment="1">
      <alignment horizontal="center" vertical="center" wrapText="1"/>
    </xf>
    <xf numFmtId="0" fontId="14" fillId="0" borderId="0" xfId="0" applyFont="1" applyAlignment="1">
      <alignment horizontal="center" vertical="center" wrapText="1"/>
    </xf>
    <xf numFmtId="9" fontId="19" fillId="0" borderId="0" xfId="4" applyNumberFormat="1" applyFont="1" applyFill="1" applyBorder="1" applyAlignment="1">
      <alignment horizontal="center" vertical="center"/>
    </xf>
    <xf numFmtId="3" fontId="12" fillId="0" borderId="0" xfId="0" applyNumberFormat="1" applyFont="1" applyAlignment="1">
      <alignment horizontal="center" vertical="center" wrapText="1"/>
    </xf>
    <xf numFmtId="3" fontId="5" fillId="0" borderId="0" xfId="4" applyNumberFormat="1" applyFont="1" applyFill="1" applyBorder="1" applyAlignment="1">
      <alignment horizontal="center" vertical="center"/>
    </xf>
    <xf numFmtId="9" fontId="21" fillId="0" borderId="0" xfId="5" applyFont="1" applyFill="1" applyBorder="1" applyAlignment="1">
      <alignment horizontal="center" vertical="center" wrapText="1"/>
    </xf>
    <xf numFmtId="0" fontId="30" fillId="0" borderId="0" xfId="0" applyFont="1" applyAlignment="1">
      <alignment horizontal="left" vertical="top" wrapText="1"/>
    </xf>
    <xf numFmtId="0" fontId="6" fillId="0" borderId="0" xfId="0" applyFont="1" applyAlignment="1">
      <alignment horizontal="left" vertical="top"/>
    </xf>
    <xf numFmtId="0" fontId="16" fillId="0" borderId="0" xfId="0" applyFont="1" applyAlignment="1">
      <alignment wrapText="1"/>
    </xf>
    <xf numFmtId="0" fontId="20" fillId="0" borderId="0" xfId="0" applyFont="1" applyAlignment="1">
      <alignment horizontal="right" vertical="center"/>
    </xf>
    <xf numFmtId="0" fontId="9" fillId="0" borderId="0" xfId="0" applyFont="1" applyAlignment="1">
      <alignment horizontal="right" vertical="center" wrapText="1"/>
    </xf>
    <xf numFmtId="3" fontId="13" fillId="7" borderId="12" xfId="0" applyNumberFormat="1" applyFont="1" applyFill="1" applyBorder="1" applyAlignment="1">
      <alignment horizontal="center" vertical="center" wrapText="1"/>
    </xf>
    <xf numFmtId="0" fontId="27" fillId="2" borderId="16" xfId="0" applyFont="1" applyFill="1" applyBorder="1" applyAlignment="1">
      <alignment horizontal="center" vertical="center"/>
    </xf>
    <xf numFmtId="9" fontId="21" fillId="6" borderId="9" xfId="2" applyFont="1" applyFill="1" applyBorder="1" applyAlignment="1">
      <alignment horizontal="center" vertical="center" wrapText="1"/>
    </xf>
    <xf numFmtId="0" fontId="5" fillId="2" borderId="10" xfId="0" applyFont="1" applyFill="1" applyBorder="1" applyAlignment="1">
      <alignment horizontal="center" vertical="center" wrapText="1"/>
    </xf>
    <xf numFmtId="0" fontId="9" fillId="0" borderId="0" xfId="0" applyFont="1" applyAlignment="1">
      <alignment horizontal="right" vertical="top" wrapText="1"/>
    </xf>
    <xf numFmtId="0" fontId="20" fillId="0" borderId="0" xfId="0" applyFont="1" applyAlignment="1">
      <alignment horizontal="center" vertical="center" wrapText="1"/>
    </xf>
    <xf numFmtId="0" fontId="25" fillId="0" borderId="0" xfId="0" applyFont="1" applyAlignment="1">
      <alignment horizontal="center" vertical="center" wrapText="1"/>
    </xf>
    <xf numFmtId="0" fontId="6" fillId="0" borderId="7" xfId="0" applyFont="1" applyBorder="1" applyAlignment="1">
      <alignment horizontal="left" vertical="top"/>
    </xf>
    <xf numFmtId="0" fontId="6" fillId="0" borderId="8" xfId="0" applyFont="1" applyBorder="1" applyAlignment="1">
      <alignment horizontal="left" vertical="top"/>
    </xf>
    <xf numFmtId="0" fontId="31" fillId="7" borderId="12" xfId="0" applyFont="1" applyFill="1" applyBorder="1" applyAlignment="1">
      <alignment horizontal="center" vertical="center"/>
    </xf>
    <xf numFmtId="9" fontId="31" fillId="7" borderId="12" xfId="4" applyNumberFormat="1" applyFont="1" applyFill="1" applyBorder="1" applyAlignment="1">
      <alignment horizontal="center" vertical="center"/>
    </xf>
    <xf numFmtId="0" fontId="14" fillId="7" borderId="12" xfId="0" applyFont="1" applyFill="1" applyBorder="1" applyAlignment="1">
      <alignment horizontal="center" vertical="center" wrapText="1"/>
    </xf>
    <xf numFmtId="0" fontId="26" fillId="5" borderId="0" xfId="0" applyFont="1" applyFill="1" applyAlignment="1">
      <alignment horizontal="center" vertical="center"/>
    </xf>
    <xf numFmtId="0" fontId="6" fillId="0" borderId="4" xfId="0" applyFont="1" applyBorder="1" applyAlignment="1">
      <alignment horizontal="left" vertical="top"/>
    </xf>
    <xf numFmtId="0" fontId="6" fillId="0" borderId="5" xfId="0" applyFont="1" applyBorder="1" applyAlignment="1">
      <alignment horizontal="left" vertical="top"/>
    </xf>
    <xf numFmtId="0" fontId="31" fillId="7" borderId="25" xfId="0" applyFont="1" applyFill="1" applyBorder="1" applyAlignment="1">
      <alignment horizontal="center" vertical="center"/>
    </xf>
    <xf numFmtId="0" fontId="31" fillId="7" borderId="27" xfId="0" applyFont="1" applyFill="1" applyBorder="1" applyAlignment="1">
      <alignment horizontal="center" vertical="center"/>
    </xf>
    <xf numFmtId="0" fontId="14" fillId="7" borderId="25" xfId="0" applyFont="1" applyFill="1" applyBorder="1" applyAlignment="1">
      <alignment horizontal="center" vertical="center" wrapText="1"/>
    </xf>
    <xf numFmtId="0" fontId="14" fillId="7" borderId="27" xfId="0" applyFont="1" applyFill="1" applyBorder="1" applyAlignment="1">
      <alignment horizontal="center" vertical="center" wrapText="1"/>
    </xf>
    <xf numFmtId="9" fontId="31" fillId="7" borderId="25" xfId="4" applyNumberFormat="1" applyFont="1" applyFill="1" applyBorder="1" applyAlignment="1">
      <alignment horizontal="center" vertical="center"/>
    </xf>
    <xf numFmtId="9" fontId="31" fillId="7" borderId="27" xfId="4" applyNumberFormat="1" applyFont="1" applyFill="1" applyBorder="1" applyAlignment="1">
      <alignment horizontal="center" vertical="center"/>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26" fillId="2" borderId="0" xfId="0" applyFont="1" applyFill="1" applyAlignment="1">
      <alignment horizontal="center" vertical="center"/>
    </xf>
    <xf numFmtId="0" fontId="15" fillId="2" borderId="2" xfId="0" applyFont="1" applyFill="1" applyBorder="1" applyAlignment="1">
      <alignment horizontal="center" vertical="center" textRotation="90"/>
    </xf>
    <xf numFmtId="0" fontId="15" fillId="2" borderId="10" xfId="0" applyFont="1" applyFill="1" applyBorder="1" applyAlignment="1">
      <alignment horizontal="center" vertical="center" textRotation="90"/>
    </xf>
    <xf numFmtId="0" fontId="15" fillId="2" borderId="3" xfId="0" applyFont="1" applyFill="1" applyBorder="1" applyAlignment="1">
      <alignment horizontal="center" vertical="center" textRotation="90"/>
    </xf>
    <xf numFmtId="0" fontId="6" fillId="0" borderId="9" xfId="0" applyFont="1" applyBorder="1" applyAlignment="1">
      <alignment horizontal="left" vertical="top"/>
    </xf>
    <xf numFmtId="0" fontId="6" fillId="0" borderId="0" xfId="0" applyFont="1" applyAlignment="1">
      <alignment horizontal="left" vertical="top"/>
    </xf>
    <xf numFmtId="0" fontId="15" fillId="2" borderId="12" xfId="0" applyFont="1" applyFill="1" applyBorder="1" applyAlignment="1">
      <alignment horizontal="center" vertical="center" textRotation="90"/>
    </xf>
    <xf numFmtId="0" fontId="4" fillId="2" borderId="12" xfId="0" applyFont="1" applyFill="1" applyBorder="1" applyAlignment="1">
      <alignment horizontal="center" vertical="center"/>
    </xf>
    <xf numFmtId="0" fontId="15" fillId="2" borderId="12" xfId="0" applyFont="1" applyFill="1" applyBorder="1" applyAlignment="1">
      <alignment horizontal="center" vertical="center" wrapText="1"/>
    </xf>
    <xf numFmtId="0" fontId="10" fillId="2" borderId="13" xfId="0" applyFont="1" applyFill="1" applyBorder="1" applyAlignment="1">
      <alignment horizontal="center" vertical="center"/>
    </xf>
    <xf numFmtId="0" fontId="10" fillId="2" borderId="14" xfId="0" applyFont="1" applyFill="1" applyBorder="1" applyAlignment="1">
      <alignment horizontal="center" vertical="center"/>
    </xf>
    <xf numFmtId="0" fontId="10" fillId="2" borderId="15" xfId="0" applyFont="1" applyFill="1" applyBorder="1" applyAlignment="1">
      <alignment horizontal="center" vertical="center"/>
    </xf>
    <xf numFmtId="0" fontId="1" fillId="0" borderId="13" xfId="0" applyFont="1" applyBorder="1" applyAlignment="1">
      <alignment horizontal="center"/>
    </xf>
    <xf numFmtId="0" fontId="1" fillId="0" borderId="14" xfId="0" applyFont="1" applyBorder="1" applyAlignment="1">
      <alignment horizontal="center"/>
    </xf>
    <xf numFmtId="0" fontId="1" fillId="0" borderId="15" xfId="0" applyFont="1" applyBorder="1" applyAlignment="1">
      <alignment horizontal="center"/>
    </xf>
    <xf numFmtId="0" fontId="4" fillId="2" borderId="14" xfId="0" applyFont="1" applyFill="1" applyBorder="1" applyAlignment="1">
      <alignment horizontal="center" vertical="center"/>
    </xf>
    <xf numFmtId="2" fontId="4" fillId="8" borderId="14" xfId="0" applyNumberFormat="1" applyFont="1" applyFill="1" applyBorder="1" applyAlignment="1">
      <alignment horizontal="center" vertical="center" wrapText="1"/>
    </xf>
    <xf numFmtId="0" fontId="4" fillId="7" borderId="13" xfId="0" applyFont="1" applyFill="1" applyBorder="1" applyAlignment="1">
      <alignment horizontal="center" vertical="center"/>
    </xf>
    <xf numFmtId="0" fontId="4" fillId="7" borderId="14" xfId="0" applyFont="1" applyFill="1" applyBorder="1" applyAlignment="1">
      <alignment horizontal="center" vertical="center"/>
    </xf>
    <xf numFmtId="0" fontId="13" fillId="0" borderId="12" xfId="0" applyFont="1" applyBorder="1" applyAlignment="1">
      <alignment horizontal="center" vertical="center" wrapText="1"/>
    </xf>
    <xf numFmtId="0" fontId="6" fillId="0" borderId="12" xfId="0" applyFont="1" applyBorder="1" applyAlignment="1">
      <alignment horizontal="center" vertical="center"/>
    </xf>
    <xf numFmtId="164" fontId="21" fillId="4" borderId="12" xfId="5" applyNumberFormat="1" applyFont="1" applyFill="1" applyBorder="1" applyAlignment="1">
      <alignment horizontal="center" vertical="center" wrapText="1"/>
    </xf>
    <xf numFmtId="0" fontId="8" fillId="0" borderId="12" xfId="0" applyFont="1" applyBorder="1" applyAlignment="1">
      <alignment horizontal="center" vertical="center" wrapText="1"/>
    </xf>
    <xf numFmtId="0" fontId="12" fillId="0" borderId="12" xfId="0" applyFont="1" applyBorder="1" applyAlignment="1">
      <alignment horizontal="center" vertical="center" wrapText="1"/>
    </xf>
    <xf numFmtId="0" fontId="14" fillId="0" borderId="12" xfId="0" applyFont="1" applyBorder="1" applyAlignment="1">
      <alignment horizontal="center" vertical="center" wrapText="1"/>
    </xf>
    <xf numFmtId="9" fontId="19" fillId="0" borderId="12" xfId="4" applyNumberFormat="1" applyFont="1" applyFill="1" applyBorder="1" applyAlignment="1">
      <alignment horizontal="center" vertical="center"/>
    </xf>
    <xf numFmtId="0" fontId="1" fillId="0" borderId="24"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19" xfId="0" applyFont="1" applyBorder="1" applyAlignment="1">
      <alignment horizontal="center" vertical="center" wrapText="1"/>
    </xf>
    <xf numFmtId="0" fontId="1" fillId="0" borderId="21"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0" xfId="0" applyFont="1" applyBorder="1" applyAlignment="1">
      <alignment horizontal="center" vertical="center" wrapText="1"/>
    </xf>
    <xf numFmtId="0" fontId="4" fillId="2" borderId="17" xfId="0" applyFont="1" applyFill="1" applyBorder="1" applyAlignment="1">
      <alignment horizontal="center" vertical="center"/>
    </xf>
    <xf numFmtId="0" fontId="27" fillId="2" borderId="17" xfId="0" applyFont="1" applyFill="1" applyBorder="1" applyAlignment="1">
      <alignment horizontal="center" vertical="center"/>
    </xf>
    <xf numFmtId="0" fontId="27" fillId="2" borderId="18" xfId="0" applyFont="1" applyFill="1" applyBorder="1" applyAlignment="1">
      <alignment horizontal="center" vertical="center"/>
    </xf>
    <xf numFmtId="0" fontId="15" fillId="2" borderId="25" xfId="0" applyFont="1" applyFill="1" applyBorder="1" applyAlignment="1">
      <alignment horizontal="center" vertical="center" wrapText="1"/>
    </xf>
    <xf numFmtId="0" fontId="15" fillId="2" borderId="26" xfId="0" applyFont="1" applyFill="1" applyBorder="1" applyAlignment="1">
      <alignment horizontal="center" vertical="center" wrapText="1"/>
    </xf>
    <xf numFmtId="0" fontId="15" fillId="2" borderId="27" xfId="0" applyFont="1" applyFill="1" applyBorder="1" applyAlignment="1">
      <alignment horizontal="center" vertical="center" wrapText="1"/>
    </xf>
    <xf numFmtId="0" fontId="6" fillId="0" borderId="13" xfId="0" applyFont="1" applyBorder="1" applyAlignment="1">
      <alignment horizontal="center" vertic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1" fillId="0" borderId="24" xfId="0" applyFont="1" applyBorder="1" applyAlignment="1">
      <alignment horizontal="left" vertical="center" wrapText="1"/>
    </xf>
    <xf numFmtId="0" fontId="1" fillId="0" borderId="23" xfId="0" applyFont="1" applyBorder="1" applyAlignment="1">
      <alignment horizontal="left" vertical="center" wrapText="1"/>
    </xf>
    <xf numFmtId="0" fontId="1" fillId="0" borderId="19" xfId="0" applyFont="1" applyBorder="1" applyAlignment="1">
      <alignment horizontal="left" vertical="center" wrapText="1"/>
    </xf>
    <xf numFmtId="0" fontId="1" fillId="0" borderId="21" xfId="0" applyFont="1" applyBorder="1" applyAlignment="1">
      <alignment horizontal="left" vertical="center" wrapText="1"/>
    </xf>
    <xf numFmtId="0" fontId="1" fillId="0" borderId="22" xfId="0" applyFont="1" applyBorder="1" applyAlignment="1">
      <alignment horizontal="left" vertical="center" wrapText="1"/>
    </xf>
    <xf numFmtId="0" fontId="1" fillId="0" borderId="20" xfId="0" applyFont="1" applyBorder="1" applyAlignment="1">
      <alignment horizontal="left" vertical="center" wrapText="1"/>
    </xf>
  </cellXfs>
  <cellStyles count="33">
    <cellStyle name="FONS" xfId="3" xr:uid="{00000000-0005-0000-0000-000000000000}"/>
    <cellStyle name="Millares 2" xfId="4" xr:uid="{00000000-0005-0000-0000-000002000000}"/>
    <cellStyle name="Millares 2 2" xfId="7" xr:uid="{00000000-0005-0000-0000-000003000000}"/>
    <cellStyle name="Millares 2 2 2" xfId="11" xr:uid="{D7C0D27F-2E5F-455E-96D5-BED197C62DDA}"/>
    <cellStyle name="Millares 2 2 2 2" xfId="18" xr:uid="{0F663695-FFC6-4C53-971A-4E963F9B7680}"/>
    <cellStyle name="Millares 2 2 2 3" xfId="25" xr:uid="{8A909FEB-62F1-4B56-AD87-4480E1BF8F08}"/>
    <cellStyle name="Millares 2 2 2 4" xfId="32" xr:uid="{C61C8DC1-ABB9-4820-AADA-398CE1D583C4}"/>
    <cellStyle name="Millares 2 2 3" xfId="14" xr:uid="{758A99A2-0793-4B5C-8FAE-92D51AA683DB}"/>
    <cellStyle name="Millares 2 2 4" xfId="21" xr:uid="{6C674ABA-F0BA-4B59-B49A-09B612A2839E}"/>
    <cellStyle name="Millares 2 2 5" xfId="28" xr:uid="{C3F77BBC-4F31-445A-808B-28F344582846}"/>
    <cellStyle name="Millares 2 3" xfId="9" xr:uid="{155B1EFC-13FE-4832-BE04-B6616CDA20C8}"/>
    <cellStyle name="Millares 2 3 2" xfId="16" xr:uid="{BE947B2B-EC4D-464C-9D08-B8FFA899688A}"/>
    <cellStyle name="Millares 2 3 3" xfId="23" xr:uid="{F8BBD0DA-EC8B-4088-A7DC-AF63F949A774}"/>
    <cellStyle name="Millares 2 3 4" xfId="30" xr:uid="{FDC9A3E2-9AC4-4092-8E9C-08D2200C067E}"/>
    <cellStyle name="Millares 2 4" xfId="12" xr:uid="{FF9A7666-DF28-486F-9CF6-447EB979160C}"/>
    <cellStyle name="Millares 2 5" xfId="19" xr:uid="{48ED4A42-5F34-4312-B27C-EB4CC0054E04}"/>
    <cellStyle name="Millares 2 6" xfId="26" xr:uid="{5DB93669-BBB8-4399-B27B-F9CD46E5695F}"/>
    <cellStyle name="Millares 3" xfId="6" xr:uid="{00000000-0005-0000-0000-000004000000}"/>
    <cellStyle name="Millares 3 2" xfId="10" xr:uid="{17C2C1A8-DDB9-41D0-B098-06C1AE70D917}"/>
    <cellStyle name="Millares 3 2 2" xfId="17" xr:uid="{CCE336E2-C101-403A-B2A8-C655794AFF80}"/>
    <cellStyle name="Millares 3 2 3" xfId="24" xr:uid="{FF62D4C3-959E-43C9-89E8-39F12EE55009}"/>
    <cellStyle name="Millares 3 2 4" xfId="31" xr:uid="{D03EE715-9057-4A4D-A585-F0FDF7BFD6BE}"/>
    <cellStyle name="Millares 3 3" xfId="13" xr:uid="{E27A644C-D681-4947-8930-F270F2F42933}"/>
    <cellStyle name="Millares 3 4" xfId="20" xr:uid="{F087C083-6ED9-485F-95A4-DD8D95A18174}"/>
    <cellStyle name="Millares 3 5" xfId="27" xr:uid="{361DDC47-D541-4F8E-A0EE-31B1E5EBE4AF}"/>
    <cellStyle name="Millares 4" xfId="8" xr:uid="{D0AF9664-2131-4378-A8E2-58B829DC033D}"/>
    <cellStyle name="Millares 4 2" xfId="15" xr:uid="{7BA89E3A-6225-4F61-A612-C4BD61C90CDA}"/>
    <cellStyle name="Millares 4 3" xfId="22" xr:uid="{3AA3716A-2E45-42C5-A4D6-0B5B36E8A4D9}"/>
    <cellStyle name="Millares 4 4" xfId="29" xr:uid="{54E9DB6A-886F-47C4-A82A-C9D99A4FCFC8}"/>
    <cellStyle name="Normal" xfId="0" builtinId="0"/>
    <cellStyle name="Normal 2" xfId="1" xr:uid="{00000000-0005-0000-0000-000006000000}"/>
    <cellStyle name="Porcentaje" xfId="2" builtinId="5"/>
    <cellStyle name="Porcentaje 2" xfId="5" xr:uid="{00000000-0005-0000-0000-000008000000}"/>
  </cellStyles>
  <dxfs count="459">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s>
  <tableStyles count="0" defaultTableStyle="TableStyleMedium2" defaultPivotStyle="PivotStyleLight16"/>
  <colors>
    <mruColors>
      <color rgb="FFD5007F"/>
      <color rgb="FFFF69C2"/>
      <color rgb="FF972958"/>
      <color rgb="FF950054"/>
      <color rgb="FFB8006E"/>
      <color rgb="FFE98BD7"/>
      <color rgb="FFB2B2B2"/>
      <color rgb="FFFAE2F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microsoft.com/office/2017/10/relationships/person" Target="persons/person.xml"/><Relationship Id="rId37"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tyles" Target="styles.xml"/><Relationship Id="rId35" Type="http://schemas.openxmlformats.org/officeDocument/2006/relationships/customXml" Target="../customXml/item2.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1" Type="http://schemas.openxmlformats.org/officeDocument/2006/relationships/image" Target="../media/image1.jpg"/></Relationships>
</file>

<file path=xl/drawings/_rels/drawing9.xml.rels><?xml version="1.0" encoding="UTF-8" standalone="yes"?>
<Relationships xmlns="http://schemas.openxmlformats.org/package/2006/relationships"><Relationship Id="rId1" Type="http://schemas.openxmlformats.org/officeDocument/2006/relationships/image" Target="../media/image1.jp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g"/></Relationships>
</file>

<file path=xl/drawings/_rels/drawing15.xml.rels><?xml version="1.0" encoding="UTF-8" standalone="yes"?>
<Relationships xmlns="http://schemas.openxmlformats.org/package/2006/relationships"><Relationship Id="rId1" Type="http://schemas.openxmlformats.org/officeDocument/2006/relationships/image" Target="../media/image1.jpg"/></Relationships>
</file>

<file path=xl/drawings/_rels/drawing16.xml.rels><?xml version="1.0" encoding="UTF-8" standalone="yes"?>
<Relationships xmlns="http://schemas.openxmlformats.org/package/2006/relationships"><Relationship Id="rId1" Type="http://schemas.openxmlformats.org/officeDocument/2006/relationships/image" Target="../media/image1.jpg"/></Relationships>
</file>

<file path=xl/drawings/_rels/drawing17.xml.rels><?xml version="1.0" encoding="UTF-8" standalone="yes"?>
<Relationships xmlns="http://schemas.openxmlformats.org/package/2006/relationships"><Relationship Id="rId1" Type="http://schemas.openxmlformats.org/officeDocument/2006/relationships/image" Target="../media/image1.jpg"/></Relationships>
</file>

<file path=xl/drawings/_rels/drawing18.xml.rels><?xml version="1.0" encoding="UTF-8" standalone="yes"?>
<Relationships xmlns="http://schemas.openxmlformats.org/package/2006/relationships"><Relationship Id="rId1" Type="http://schemas.openxmlformats.org/officeDocument/2006/relationships/image" Target="../media/image1.jpg"/></Relationships>
</file>

<file path=xl/drawings/_rels/drawing19.xml.rels><?xml version="1.0" encoding="UTF-8" standalone="yes"?>
<Relationships xmlns="http://schemas.openxmlformats.org/package/2006/relationships"><Relationship Id="rId1" Type="http://schemas.openxmlformats.org/officeDocument/2006/relationships/image" Target="../media/image1.jpg"/></Relationships>
</file>

<file path=xl/drawings/_rels/drawing20.xml.rels><?xml version="1.0" encoding="UTF-8" standalone="yes"?>
<Relationships xmlns="http://schemas.openxmlformats.org/package/2006/relationships"><Relationship Id="rId1" Type="http://schemas.openxmlformats.org/officeDocument/2006/relationships/image" Target="../media/image1.jpg"/></Relationships>
</file>

<file path=xl/drawings/_rels/drawing2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2.xml.rels><?xml version="1.0" encoding="UTF-8" standalone="yes"?>
<Relationships xmlns="http://schemas.openxmlformats.org/package/2006/relationships"><Relationship Id="rId1" Type="http://schemas.openxmlformats.org/officeDocument/2006/relationships/image" Target="../media/image1.jpg"/></Relationships>
</file>

<file path=xl/drawings/_rels/drawing23.xml.rels><?xml version="1.0" encoding="UTF-8" standalone="yes"?>
<Relationships xmlns="http://schemas.openxmlformats.org/package/2006/relationships"><Relationship Id="rId1" Type="http://schemas.openxmlformats.org/officeDocument/2006/relationships/image" Target="../media/image1.jpg"/></Relationships>
</file>

<file path=xl/drawings/_rels/drawing24.xml.rels><?xml version="1.0" encoding="UTF-8" standalone="yes"?>
<Relationships xmlns="http://schemas.openxmlformats.org/package/2006/relationships"><Relationship Id="rId1" Type="http://schemas.openxmlformats.org/officeDocument/2006/relationships/image" Target="../media/image1.jpg"/></Relationships>
</file>

<file path=xl/drawings/_rels/drawing25.xml.rels><?xml version="1.0" encoding="UTF-8" standalone="yes"?>
<Relationships xmlns="http://schemas.openxmlformats.org/package/2006/relationships"><Relationship Id="rId1" Type="http://schemas.openxmlformats.org/officeDocument/2006/relationships/image" Target="../media/image1.jpg"/></Relationships>
</file>

<file path=xl/drawings/_rels/drawing26.xml.rels><?xml version="1.0" encoding="UTF-8" standalone="yes"?>
<Relationships xmlns="http://schemas.openxmlformats.org/package/2006/relationships"><Relationship Id="rId1" Type="http://schemas.openxmlformats.org/officeDocument/2006/relationships/image" Target="../media/image1.jpg"/></Relationships>
</file>

<file path=xl/drawings/_rels/drawing27.xml.rels><?xml version="1.0" encoding="UTF-8" standalone="yes"?>
<Relationships xmlns="http://schemas.openxmlformats.org/package/2006/relationships"><Relationship Id="rId1" Type="http://schemas.openxmlformats.org/officeDocument/2006/relationships/image" Target="../media/image1.jpg"/></Relationships>
</file>

<file path=xl/drawings/_rels/drawing28.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1145045</xdr:colOff>
      <xdr:row>0</xdr:row>
      <xdr:rowOff>485774</xdr:rowOff>
    </xdr:to>
    <xdr:pic>
      <xdr:nvPicPr>
        <xdr:cNvPr id="5" name="Imagen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5070" cy="485774"/>
        </a:xfrm>
        <a:prstGeom prst="rect">
          <a:avLst/>
        </a:prstGeom>
      </xdr:spPr>
    </xdr:pic>
    <xdr:clientData/>
  </xdr:twoCellAnchor>
  <xdr:twoCellAnchor editAs="oneCell">
    <xdr:from>
      <xdr:col>0</xdr:col>
      <xdr:colOff>0</xdr:colOff>
      <xdr:row>0</xdr:row>
      <xdr:rowOff>0</xdr:rowOff>
    </xdr:from>
    <xdr:to>
      <xdr:col>1</xdr:col>
      <xdr:colOff>1145045</xdr:colOff>
      <xdr:row>0</xdr:row>
      <xdr:rowOff>485774</xdr:rowOff>
    </xdr:to>
    <xdr:pic>
      <xdr:nvPicPr>
        <xdr:cNvPr id="3" name="Imagen 2">
          <a:extLst>
            <a:ext uri="{FF2B5EF4-FFF2-40B4-BE49-F238E27FC236}">
              <a16:creationId xmlns:a16="http://schemas.microsoft.com/office/drawing/2014/main" id="{57DB7694-454C-458B-9015-173BAE0620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50785" cy="485774"/>
        </a:xfrm>
        <a:prstGeom prst="rect">
          <a:avLst/>
        </a:prstGeom>
      </xdr:spPr>
    </xdr:pic>
    <xdr:clientData/>
  </xdr:twoCellAnchor>
  <xdr:twoCellAnchor editAs="oneCell">
    <xdr:from>
      <xdr:col>0</xdr:col>
      <xdr:colOff>0</xdr:colOff>
      <xdr:row>0</xdr:row>
      <xdr:rowOff>0</xdr:rowOff>
    </xdr:from>
    <xdr:to>
      <xdr:col>1</xdr:col>
      <xdr:colOff>1145045</xdr:colOff>
      <xdr:row>0</xdr:row>
      <xdr:rowOff>485774</xdr:rowOff>
    </xdr:to>
    <xdr:pic>
      <xdr:nvPicPr>
        <xdr:cNvPr id="4" name="Imagen 3">
          <a:extLst>
            <a:ext uri="{FF2B5EF4-FFF2-40B4-BE49-F238E27FC236}">
              <a16:creationId xmlns:a16="http://schemas.microsoft.com/office/drawing/2014/main" id="{454E3EC7-4BEB-4F8D-8676-65D0738979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50785" cy="485774"/>
        </a:xfrm>
        <a:prstGeom prst="rect">
          <a:avLst/>
        </a:prstGeom>
      </xdr:spPr>
    </xdr:pic>
    <xdr:clientData/>
  </xdr:twoCellAnchor>
  <xdr:twoCellAnchor editAs="oneCell">
    <xdr:from>
      <xdr:col>0</xdr:col>
      <xdr:colOff>0</xdr:colOff>
      <xdr:row>0</xdr:row>
      <xdr:rowOff>0</xdr:rowOff>
    </xdr:from>
    <xdr:to>
      <xdr:col>1</xdr:col>
      <xdr:colOff>1145045</xdr:colOff>
      <xdr:row>0</xdr:row>
      <xdr:rowOff>485774</xdr:rowOff>
    </xdr:to>
    <xdr:pic>
      <xdr:nvPicPr>
        <xdr:cNvPr id="6" name="Imagen 5">
          <a:extLst>
            <a:ext uri="{FF2B5EF4-FFF2-40B4-BE49-F238E27FC236}">
              <a16:creationId xmlns:a16="http://schemas.microsoft.com/office/drawing/2014/main" id="{9AF03114-4977-4F14-AF1B-CA575719E1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50785" cy="485774"/>
        </a:xfrm>
        <a:prstGeom prst="rect">
          <a:avLst/>
        </a:prstGeom>
      </xdr:spPr>
    </xdr:pic>
    <xdr:clientData/>
  </xdr:twoCellAnchor>
  <xdr:twoCellAnchor editAs="oneCell">
    <xdr:from>
      <xdr:col>0</xdr:col>
      <xdr:colOff>0</xdr:colOff>
      <xdr:row>0</xdr:row>
      <xdr:rowOff>0</xdr:rowOff>
    </xdr:from>
    <xdr:to>
      <xdr:col>1</xdr:col>
      <xdr:colOff>1145045</xdr:colOff>
      <xdr:row>0</xdr:row>
      <xdr:rowOff>485774</xdr:rowOff>
    </xdr:to>
    <xdr:pic>
      <xdr:nvPicPr>
        <xdr:cNvPr id="7" name="Imagen 6">
          <a:extLst>
            <a:ext uri="{FF2B5EF4-FFF2-40B4-BE49-F238E27FC236}">
              <a16:creationId xmlns:a16="http://schemas.microsoft.com/office/drawing/2014/main" id="{73ABF44D-C5F8-4529-A472-95B45C360D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50785" cy="48577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659280</xdr:colOff>
      <xdr:row>0</xdr:row>
      <xdr:rowOff>485774</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9376" cy="48577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12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5ED6A64E-0890-4AEA-9DEC-4756031358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65251" cy="485774"/>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BC5AD491-5E21-4B20-B557-5D2D5D263A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02B40C0-8AE0-4FAA-B941-031AAB7025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0C0FF9D-BD5B-42F5-B2AA-91B24BA115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CBCEA2B0-53DB-46C3-B787-A825569D92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E4756B1-0B2C-4F8D-99D8-C1EB923A1F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30E58DD-2A7F-4C0F-830C-4CC7A48591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6580EAAF-1972-4035-B100-27318C3775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65251" cy="485774"/>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359EFE9-FEC2-4EA7-B515-DC4F23A65D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125A14C-FDE4-471C-8B06-652976F2A6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00BF5C2-B007-478B-94E4-740041B19B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8AD3D0CA-2AD4-49BE-BAC5-DFC542ACB1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53FCCC66-E436-4E48-BD64-0482C47BCF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E2777F2-56B1-4A2E-8478-661C96282E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76039A5-0FB9-449A-A91B-250183EE67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66A6511-7656-484F-B18B-BFA0DC6964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98F653EC-7660-493E-97AD-48F40E01F6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EF2E0DBA-E468-4E2A-AD5B-8FC2150EDF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2459055-F9DA-4A26-AAC1-C7DCA5F6CF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65251" cy="485774"/>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8AF891DD-28CD-4E69-BFD3-E405DA634A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B26"/>
  <sheetViews>
    <sheetView showGridLines="0" tabSelected="1" topLeftCell="A3" zoomScale="40" zoomScaleNormal="40" zoomScaleSheetLayoutView="85" workbookViewId="0">
      <selection activeCell="S12" sqref="S12:S13"/>
    </sheetView>
  </sheetViews>
  <sheetFormatPr baseColWidth="10" defaultColWidth="11.453125" defaultRowHeight="30" customHeight="1" x14ac:dyDescent="0.25"/>
  <cols>
    <col min="1" max="1" width="3" style="1" bestFit="1" customWidth="1"/>
    <col min="2" max="2" width="25.08984375" style="1" customWidth="1"/>
    <col min="3" max="3" width="21.453125" style="1" customWidth="1"/>
    <col min="4" max="4" width="14.36328125" style="1" customWidth="1"/>
    <col min="5" max="5" width="21" style="1" customWidth="1"/>
    <col min="6" max="6" width="12.90625" style="1" customWidth="1"/>
    <col min="7" max="7" width="10.36328125" style="1" bestFit="1" customWidth="1"/>
    <col min="8" max="8" width="16.36328125" style="1" bestFit="1" customWidth="1"/>
    <col min="9" max="9" width="29.6328125" style="1" customWidth="1"/>
    <col min="10" max="10" width="1.54296875" style="1" customWidth="1"/>
    <col min="11" max="11" width="29.6328125" style="1" customWidth="1"/>
    <col min="12" max="12" width="1.54296875" style="1" customWidth="1"/>
    <col min="13" max="13" width="29.6328125" style="1" customWidth="1"/>
    <col min="14" max="14" width="1.54296875" style="1" customWidth="1"/>
    <col min="15" max="15" width="29.6328125" style="1" customWidth="1"/>
    <col min="16" max="16" width="1.453125" style="1" customWidth="1"/>
    <col min="17" max="17" width="29.6328125" style="1" customWidth="1"/>
    <col min="18" max="18" width="1.453125" style="1" customWidth="1"/>
    <col min="19" max="19" width="29.6328125" style="1" customWidth="1"/>
    <col min="20" max="20" width="1.453125" style="1" customWidth="1"/>
    <col min="21" max="21" width="29.6328125" style="1" customWidth="1"/>
    <col min="22" max="22" width="1.453125" style="1" customWidth="1"/>
    <col min="23" max="23" width="29.6328125" style="1" customWidth="1"/>
    <col min="24" max="24" width="1.453125" style="1" customWidth="1"/>
    <col min="25" max="25" width="29.6328125" style="1" customWidth="1"/>
    <col min="26" max="26" width="1.453125" style="1" customWidth="1"/>
    <col min="27" max="27" width="29.6328125" style="1" customWidth="1"/>
    <col min="28" max="28" width="1.453125" style="1" customWidth="1"/>
    <col min="29" max="29" width="29.6328125" style="1" customWidth="1"/>
    <col min="30" max="30" width="1.453125" style="1" customWidth="1"/>
    <col min="31" max="31" width="29.6328125" style="1" customWidth="1"/>
    <col min="32" max="32" width="1.453125" style="1" customWidth="1"/>
    <col min="33" max="33" width="29.6328125" style="1" customWidth="1"/>
    <col min="34" max="34" width="1.453125" style="1" customWidth="1"/>
    <col min="35" max="35" width="29.6328125" style="1" customWidth="1"/>
    <col min="36" max="36" width="1.453125" style="1" customWidth="1"/>
    <col min="37" max="37" width="29.6328125" style="1" customWidth="1"/>
    <col min="38" max="38" width="1.453125" style="1" customWidth="1"/>
    <col min="39" max="39" width="29.6328125" style="1" customWidth="1"/>
    <col min="40" max="40" width="1.453125" style="1" customWidth="1"/>
    <col min="41" max="41" width="29.6328125" style="1" customWidth="1"/>
    <col min="42" max="42" width="1.453125" style="1" customWidth="1"/>
    <col min="43" max="43" width="29.6328125" style="1" customWidth="1"/>
    <col min="44" max="44" width="1.453125" style="1" customWidth="1"/>
    <col min="45" max="45" width="29.6328125" style="1" customWidth="1"/>
    <col min="46" max="46" width="1.453125" style="1" customWidth="1"/>
    <col min="47" max="47" width="29.6328125" style="1" customWidth="1"/>
    <col min="48" max="48" width="1.453125" style="1" customWidth="1"/>
    <col min="49" max="49" width="29.6328125" style="1" customWidth="1"/>
    <col min="50" max="50" width="1.453125" style="1" customWidth="1"/>
    <col min="51" max="51" width="29.6328125" style="1" customWidth="1"/>
    <col min="52" max="53" width="1.453125" style="1" customWidth="1"/>
    <col min="54" max="54" width="29.6328125" style="1" customWidth="1"/>
    <col min="55" max="16384" width="11.453125" style="1"/>
  </cols>
  <sheetData>
    <row r="1" spans="1:54" ht="40.5" customHeight="1" x14ac:dyDescent="0.25">
      <c r="A1" s="58" t="s">
        <v>36</v>
      </c>
      <c r="B1" s="58"/>
      <c r="C1" s="58"/>
      <c r="D1" s="58"/>
      <c r="E1" s="58"/>
      <c r="F1" s="58"/>
      <c r="G1" s="58"/>
      <c r="H1" s="58"/>
      <c r="I1" s="58"/>
      <c r="J1" s="58"/>
      <c r="K1" s="58"/>
      <c r="L1" s="58"/>
      <c r="M1" s="58"/>
      <c r="N1" s="58"/>
      <c r="O1" s="58"/>
      <c r="P1" s="58"/>
      <c r="Q1" s="58"/>
    </row>
    <row r="2" spans="1:54" ht="40.5" customHeight="1" x14ac:dyDescent="0.4">
      <c r="A2" s="12"/>
      <c r="B2" s="12"/>
      <c r="C2" s="12"/>
      <c r="D2" s="13"/>
      <c r="E2" s="13"/>
      <c r="F2" s="13"/>
      <c r="G2" s="13"/>
      <c r="H2" s="10"/>
      <c r="I2" s="12"/>
      <c r="J2" s="12"/>
      <c r="M2" s="59" t="s">
        <v>52</v>
      </c>
      <c r="N2" s="60"/>
      <c r="O2" s="60"/>
      <c r="P2" s="13"/>
      <c r="Q2" s="52" t="s">
        <v>30</v>
      </c>
      <c r="U2" s="24"/>
    </row>
    <row r="3" spans="1:54" ht="11.25" customHeight="1" x14ac:dyDescent="0.25">
      <c r="A3" s="12"/>
      <c r="B3" s="6"/>
      <c r="C3" s="6"/>
      <c r="D3" s="6"/>
      <c r="E3" s="6"/>
      <c r="F3" s="6"/>
      <c r="G3" s="6"/>
      <c r="H3" s="6"/>
    </row>
    <row r="4" spans="1:54" ht="30" customHeight="1" x14ac:dyDescent="0.25">
      <c r="A4" s="78" t="s">
        <v>21</v>
      </c>
      <c r="B4" s="78"/>
      <c r="C4" s="78"/>
      <c r="D4" s="78"/>
      <c r="E4" s="78"/>
      <c r="F4" s="78"/>
      <c r="G4" s="78"/>
      <c r="H4" s="78"/>
      <c r="I4" s="78"/>
      <c r="J4" s="78"/>
      <c r="K4" s="78"/>
      <c r="L4" s="78"/>
      <c r="M4" s="78"/>
      <c r="N4" s="78"/>
      <c r="O4" s="78"/>
      <c r="P4" s="78"/>
      <c r="Q4" s="78"/>
      <c r="R4" s="78"/>
      <c r="S4" s="78"/>
      <c r="T4" s="78"/>
      <c r="U4" s="78"/>
      <c r="V4" s="78"/>
      <c r="W4" s="78"/>
      <c r="X4" s="78"/>
      <c r="Y4" s="78"/>
      <c r="Z4" s="78"/>
      <c r="AA4" s="78"/>
      <c r="AB4" s="78"/>
      <c r="AC4" s="78"/>
      <c r="AD4" s="78"/>
      <c r="AE4" s="78"/>
      <c r="AF4" s="78"/>
      <c r="AG4" s="78"/>
      <c r="AH4" s="78"/>
      <c r="AI4" s="78"/>
      <c r="AJ4" s="78"/>
      <c r="AK4" s="78"/>
      <c r="AL4" s="78"/>
      <c r="AM4" s="78"/>
      <c r="AN4" s="78"/>
      <c r="AO4" s="78"/>
      <c r="AP4" s="78"/>
      <c r="AQ4" s="78"/>
      <c r="AR4" s="78"/>
      <c r="AS4" s="78"/>
      <c r="AT4" s="78"/>
      <c r="AU4" s="78"/>
      <c r="AV4" s="78"/>
      <c r="AW4" s="78"/>
      <c r="AX4" s="78"/>
      <c r="AY4" s="78"/>
      <c r="AZ4" s="78"/>
      <c r="BA4" s="78"/>
      <c r="BB4" s="78"/>
    </row>
    <row r="5" spans="1:54" ht="26.25" customHeight="1" x14ac:dyDescent="0.25">
      <c r="A5" s="66" t="s">
        <v>57</v>
      </c>
      <c r="B5" s="66"/>
      <c r="C5" s="66"/>
      <c r="D5" s="66"/>
      <c r="E5" s="66"/>
      <c r="F5" s="66"/>
      <c r="G5" s="66"/>
      <c r="H5" s="66"/>
      <c r="I5" s="66"/>
      <c r="J5" s="66"/>
      <c r="K5" s="66"/>
      <c r="L5" s="66"/>
      <c r="M5" s="66"/>
      <c r="N5" s="66"/>
      <c r="O5" s="66"/>
      <c r="P5" s="66"/>
      <c r="Q5" s="66"/>
      <c r="R5" s="66"/>
      <c r="S5" s="66"/>
      <c r="T5" s="66"/>
      <c r="U5" s="66"/>
      <c r="V5" s="66"/>
      <c r="W5" s="66"/>
      <c r="X5" s="66"/>
      <c r="Y5" s="66"/>
      <c r="Z5" s="66"/>
      <c r="AA5" s="66"/>
      <c r="AB5" s="66"/>
      <c r="AC5" s="66"/>
      <c r="AD5" s="66"/>
      <c r="AE5" s="66"/>
      <c r="AF5" s="66"/>
      <c r="AG5" s="66"/>
      <c r="AH5" s="66"/>
      <c r="AI5" s="66"/>
      <c r="AJ5" s="66"/>
      <c r="AK5" s="66"/>
      <c r="AL5" s="66"/>
      <c r="AM5" s="66"/>
      <c r="AN5" s="66"/>
      <c r="AO5" s="66"/>
      <c r="AP5" s="66"/>
      <c r="AQ5" s="66"/>
      <c r="AR5" s="66"/>
      <c r="AS5" s="66"/>
      <c r="AT5" s="66"/>
      <c r="AU5" s="66"/>
      <c r="AV5" s="66"/>
      <c r="AW5" s="66"/>
      <c r="AX5" s="66"/>
      <c r="AY5" s="66"/>
      <c r="AZ5" s="66"/>
      <c r="BA5" s="66"/>
      <c r="BB5" s="66"/>
    </row>
    <row r="6" spans="1:54" ht="18" customHeight="1" x14ac:dyDescent="0.25">
      <c r="A6" s="79" t="s">
        <v>0</v>
      </c>
      <c r="B6" s="75" t="s">
        <v>12</v>
      </c>
      <c r="C6" s="76"/>
      <c r="D6" s="76"/>
      <c r="E6" s="76"/>
      <c r="F6" s="76"/>
      <c r="G6" s="76"/>
      <c r="H6" s="77"/>
      <c r="I6" s="57" t="s">
        <v>20</v>
      </c>
      <c r="J6" s="15"/>
      <c r="K6" s="57" t="s">
        <v>20</v>
      </c>
      <c r="L6" s="15"/>
      <c r="M6" s="57" t="s">
        <v>20</v>
      </c>
      <c r="N6" s="15"/>
      <c r="O6" s="57" t="s">
        <v>20</v>
      </c>
      <c r="P6" s="15"/>
      <c r="Q6" s="57" t="s">
        <v>20</v>
      </c>
      <c r="S6" s="57" t="s">
        <v>20</v>
      </c>
      <c r="U6" s="57" t="s">
        <v>20</v>
      </c>
      <c r="W6" s="57" t="s">
        <v>20</v>
      </c>
      <c r="Y6" s="57" t="s">
        <v>20</v>
      </c>
      <c r="AA6" s="57" t="s">
        <v>20</v>
      </c>
      <c r="AC6" s="57" t="s">
        <v>20</v>
      </c>
      <c r="AE6" s="57" t="s">
        <v>20</v>
      </c>
      <c r="AG6" s="57" t="s">
        <v>20</v>
      </c>
      <c r="AI6" s="57" t="s">
        <v>20</v>
      </c>
      <c r="AK6" s="57" t="s">
        <v>20</v>
      </c>
      <c r="AM6" s="57" t="s">
        <v>20</v>
      </c>
      <c r="AO6" s="57" t="s">
        <v>20</v>
      </c>
      <c r="AQ6" s="57" t="s">
        <v>20</v>
      </c>
      <c r="AS6" s="57" t="s">
        <v>20</v>
      </c>
      <c r="AU6" s="57" t="s">
        <v>20</v>
      </c>
      <c r="AW6" s="57" t="s">
        <v>20</v>
      </c>
      <c r="AY6" s="57" t="s">
        <v>20</v>
      </c>
      <c r="BB6" s="57" t="s">
        <v>20</v>
      </c>
    </row>
    <row r="7" spans="1:54" ht="15.5" x14ac:dyDescent="0.25">
      <c r="A7" s="80"/>
      <c r="B7" s="75" t="s">
        <v>4</v>
      </c>
      <c r="C7" s="76"/>
      <c r="D7" s="77"/>
      <c r="E7" s="75" t="s">
        <v>5</v>
      </c>
      <c r="F7" s="76"/>
      <c r="G7" s="76"/>
      <c r="H7" s="77"/>
      <c r="I7" s="57"/>
      <c r="J7" s="15"/>
      <c r="K7" s="57"/>
      <c r="L7" s="15"/>
      <c r="M7" s="57"/>
      <c r="N7" s="15"/>
      <c r="O7" s="57"/>
      <c r="P7" s="15"/>
      <c r="Q7" s="57"/>
      <c r="S7" s="57"/>
      <c r="U7" s="57"/>
      <c r="W7" s="57"/>
      <c r="Y7" s="57"/>
      <c r="AA7" s="57"/>
      <c r="AC7" s="57"/>
      <c r="AE7" s="57"/>
      <c r="AG7" s="57"/>
      <c r="AI7" s="57"/>
      <c r="AK7" s="57"/>
      <c r="AM7" s="57"/>
      <c r="AO7" s="57"/>
      <c r="AQ7" s="57"/>
      <c r="AS7" s="57"/>
      <c r="AU7" s="57"/>
      <c r="AW7" s="57"/>
      <c r="AY7" s="57"/>
      <c r="BB7" s="57"/>
    </row>
    <row r="8" spans="1:54" s="2" customFormat="1" ht="29.25" customHeight="1" thickBot="1" x14ac:dyDescent="0.3">
      <c r="A8" s="81"/>
      <c r="B8" s="5" t="s">
        <v>9</v>
      </c>
      <c r="C8" s="5" t="s">
        <v>31</v>
      </c>
      <c r="D8" s="5" t="s">
        <v>1</v>
      </c>
      <c r="E8" s="5" t="s">
        <v>3</v>
      </c>
      <c r="F8" s="11" t="s">
        <v>2</v>
      </c>
      <c r="G8" s="11" t="s">
        <v>6</v>
      </c>
      <c r="H8" s="11" t="s">
        <v>8</v>
      </c>
      <c r="I8" s="23" t="s">
        <v>22</v>
      </c>
      <c r="J8" s="15"/>
      <c r="K8" s="23" t="s">
        <v>23</v>
      </c>
      <c r="L8" s="15"/>
      <c r="M8" s="23" t="s">
        <v>24</v>
      </c>
      <c r="N8" s="15"/>
      <c r="O8" s="23" t="s">
        <v>26</v>
      </c>
      <c r="P8" s="15"/>
      <c r="Q8" s="23" t="s">
        <v>25</v>
      </c>
      <c r="S8" s="23" t="s">
        <v>28</v>
      </c>
      <c r="U8" s="23" t="s">
        <v>29</v>
      </c>
      <c r="W8" s="23" t="s">
        <v>37</v>
      </c>
      <c r="Y8" s="23" t="s">
        <v>39</v>
      </c>
      <c r="AA8" s="23" t="s">
        <v>40</v>
      </c>
      <c r="AC8" s="23" t="s">
        <v>38</v>
      </c>
      <c r="AE8" s="23" t="s">
        <v>41</v>
      </c>
      <c r="AG8" s="23" t="s">
        <v>42</v>
      </c>
      <c r="AI8" s="23" t="s">
        <v>43</v>
      </c>
      <c r="AK8" s="23" t="s">
        <v>44</v>
      </c>
      <c r="AM8" s="23" t="s">
        <v>45</v>
      </c>
      <c r="AO8" s="23" t="s">
        <v>46</v>
      </c>
      <c r="AQ8" s="23" t="s">
        <v>47</v>
      </c>
      <c r="AS8" s="23" t="s">
        <v>48</v>
      </c>
      <c r="AU8" s="23" t="s">
        <v>49</v>
      </c>
      <c r="AW8" s="23" t="s">
        <v>50</v>
      </c>
      <c r="AY8" s="23" t="s">
        <v>51</v>
      </c>
      <c r="BB8" s="23" t="s">
        <v>27</v>
      </c>
    </row>
    <row r="9" spans="1:54" s="2" customFormat="1" ht="45" customHeight="1" thickTop="1" thickBot="1" x14ac:dyDescent="0.3">
      <c r="A9" s="63">
        <v>1</v>
      </c>
      <c r="B9" s="65" t="s">
        <v>79</v>
      </c>
      <c r="C9" s="65" t="s">
        <v>32</v>
      </c>
      <c r="D9" s="65" t="s">
        <v>80</v>
      </c>
      <c r="E9" s="65" t="s">
        <v>71</v>
      </c>
      <c r="F9" s="65" t="s">
        <v>10</v>
      </c>
      <c r="G9" s="64">
        <v>0.9</v>
      </c>
      <c r="H9" s="54" t="s">
        <v>72</v>
      </c>
      <c r="I9" s="56">
        <f>AVERAGE('090151'!V10:V11)</f>
        <v>0.9919273461150353</v>
      </c>
      <c r="J9" s="16"/>
      <c r="K9" s="56">
        <f>AVERAGE('090251'!V10:V11)</f>
        <v>0.97901821060965954</v>
      </c>
      <c r="L9" s="16"/>
      <c r="M9" s="56">
        <f>AVERAGE('090351'!V10:V11)</f>
        <v>1</v>
      </c>
      <c r="N9" s="16"/>
      <c r="O9" s="56">
        <f>AVERAGE('090451'!V10:V11)</f>
        <v>1</v>
      </c>
      <c r="P9" s="16"/>
      <c r="Q9" s="56">
        <f>AVERAGE('090551'!V10:V11)</f>
        <v>1</v>
      </c>
      <c r="S9" s="56">
        <f>AVERAGE('090651'!V10:V11)</f>
        <v>0.88693467336683418</v>
      </c>
      <c r="U9" s="56">
        <f>AVERAGE('090751'!V10:V11)</f>
        <v>1</v>
      </c>
      <c r="W9" s="56">
        <f>AVERAGE('090853'!V10:V11,'090852'!V10:V11)</f>
        <v>0.97909604519774018</v>
      </c>
      <c r="Y9" s="56">
        <f>AVERAGE('090951'!V10:V11)</f>
        <v>1</v>
      </c>
      <c r="AA9" s="56">
        <f>AVERAGE('091051'!V10:V11)</f>
        <v>1</v>
      </c>
      <c r="AC9" s="56">
        <f>AVERAGE('091151'!V10:V11)</f>
        <v>0.9802547770700637</v>
      </c>
      <c r="AE9" s="56">
        <f>AVERAGE('091251'!V10:V11,'091252'!V10:V11,'091253'!V10:V11)</f>
        <v>1</v>
      </c>
      <c r="AG9" s="56">
        <f>AVERAGE('091351'!V10:V11)</f>
        <v>1</v>
      </c>
      <c r="AI9" s="56">
        <f>AVERAGE('091451'!V10:V11)</f>
        <v>1</v>
      </c>
      <c r="AK9" s="56">
        <f>AVERAGE('091551'!V10:V11,'091552'!V10:V11)</f>
        <v>1</v>
      </c>
      <c r="AM9" s="56">
        <f>AVERAGE('091651'!V10:V11)</f>
        <v>1</v>
      </c>
      <c r="AO9" s="56">
        <f>AVERAGE('091751'!V10:V11)</f>
        <v>0.9851162790697674</v>
      </c>
      <c r="AQ9" s="56">
        <f>AVERAGE('091851'!V10:V11)</f>
        <v>1</v>
      </c>
      <c r="AS9" s="56">
        <f>AVERAGE('091952'!V10:V11)</f>
        <v>0.92203742203742201</v>
      </c>
      <c r="AU9" s="56">
        <f>AVERAGE('092051'!V10:V11)</f>
        <v>1</v>
      </c>
      <c r="AW9" s="56">
        <f>AVERAGE('092151'!V10:V11,'092152'!V10:V11)</f>
        <v>0.98314249363867678</v>
      </c>
      <c r="AY9" s="56">
        <f>AVERAGE('092251'!V10:V11)</f>
        <v>1</v>
      </c>
      <c r="BB9" s="56">
        <f>AVERAGE(I9,K9,M9,O9,Q9,S9,U9,W9,Y9,AA9,AC9,AE9,AG9,AI9,AK9,AM9,AO9,AQ9,AS9,AU9,AW9,AY9)</f>
        <v>0.98670578395932729</v>
      </c>
    </row>
    <row r="10" spans="1:54" s="2" customFormat="1" ht="42" customHeight="1" thickTop="1" thickBot="1" x14ac:dyDescent="0.3">
      <c r="A10" s="63"/>
      <c r="B10" s="65"/>
      <c r="C10" s="65"/>
      <c r="D10" s="65"/>
      <c r="E10" s="65"/>
      <c r="F10" s="65"/>
      <c r="G10" s="64"/>
      <c r="H10" s="54" t="s">
        <v>81</v>
      </c>
      <c r="I10" s="56"/>
      <c r="J10" s="16"/>
      <c r="K10" s="56"/>
      <c r="L10" s="16"/>
      <c r="M10" s="56"/>
      <c r="N10" s="16"/>
      <c r="O10" s="56"/>
      <c r="P10" s="16"/>
      <c r="Q10" s="56"/>
      <c r="S10" s="56"/>
      <c r="U10" s="56"/>
      <c r="W10" s="56"/>
      <c r="Y10" s="56"/>
      <c r="AA10" s="56"/>
      <c r="AC10" s="56"/>
      <c r="AE10" s="56"/>
      <c r="AG10" s="56"/>
      <c r="AI10" s="56"/>
      <c r="AK10" s="56"/>
      <c r="AM10" s="56"/>
      <c r="AO10" s="56"/>
      <c r="AQ10" s="56"/>
      <c r="AS10" s="56"/>
      <c r="AU10" s="56"/>
      <c r="AW10" s="56"/>
      <c r="AY10" s="56"/>
      <c r="BB10" s="56"/>
    </row>
    <row r="11" spans="1:54" s="3" customFormat="1" ht="28.5" customHeight="1" thickTop="1" thickBot="1" x14ac:dyDescent="0.3">
      <c r="A11" s="61"/>
      <c r="B11" s="62"/>
      <c r="C11" s="62"/>
      <c r="D11" s="62"/>
      <c r="E11" s="62"/>
      <c r="F11" s="62"/>
      <c r="G11" s="62"/>
      <c r="H11" s="62"/>
      <c r="I11" s="7"/>
      <c r="J11" s="7"/>
      <c r="K11" s="7"/>
      <c r="L11" s="7"/>
      <c r="M11" s="7"/>
      <c r="N11" s="7"/>
      <c r="O11" s="7"/>
      <c r="P11" s="7"/>
      <c r="Q11" s="7"/>
      <c r="U11" s="7"/>
      <c r="W11" s="7"/>
      <c r="Y11" s="7"/>
      <c r="AA11" s="7"/>
      <c r="AC11" s="7"/>
      <c r="AE11" s="7"/>
      <c r="AG11" s="7"/>
      <c r="AI11" s="7"/>
      <c r="AK11" s="7"/>
      <c r="AM11" s="7"/>
      <c r="AO11" s="7"/>
      <c r="AQ11" s="7"/>
      <c r="AS11" s="7"/>
      <c r="AU11" s="7"/>
      <c r="AW11" s="7"/>
      <c r="AY11" s="7"/>
    </row>
    <row r="12" spans="1:54" s="3" customFormat="1" ht="42" customHeight="1" thickTop="1" thickBot="1" x14ac:dyDescent="0.3">
      <c r="A12" s="63">
        <v>2</v>
      </c>
      <c r="B12" s="65" t="s">
        <v>82</v>
      </c>
      <c r="C12" s="65" t="s">
        <v>33</v>
      </c>
      <c r="D12" s="65" t="s">
        <v>83</v>
      </c>
      <c r="E12" s="65" t="s">
        <v>53</v>
      </c>
      <c r="F12" s="65" t="s">
        <v>10</v>
      </c>
      <c r="G12" s="64">
        <v>0.9</v>
      </c>
      <c r="H12" s="54" t="s">
        <v>54</v>
      </c>
      <c r="I12" s="56">
        <f>AVERAGE('090151'!V13:V14)</f>
        <v>0.97333606809557993</v>
      </c>
      <c r="J12" s="16"/>
      <c r="K12" s="56">
        <f>AVERAGE('090251'!V13:V14)</f>
        <v>0.99531522947435291</v>
      </c>
      <c r="L12" s="16"/>
      <c r="M12" s="56">
        <f>AVERAGE('090351'!V13:V14)</f>
        <v>0.99613342945147121</v>
      </c>
      <c r="N12" s="16"/>
      <c r="O12" s="56">
        <f>AVERAGE('090451'!V13:V14)</f>
        <v>0.99634562677309224</v>
      </c>
      <c r="P12" s="16"/>
      <c r="Q12" s="56">
        <f>AVERAGE('090551'!V13:V14)</f>
        <v>0.99820981023988542</v>
      </c>
      <c r="S12" s="56">
        <f>AVERAGE('090651'!V13:V14)</f>
        <v>0.97356866877414827</v>
      </c>
      <c r="U12" s="56">
        <f>AVERAGE('090751'!V13:V14)</f>
        <v>0.99645361489481743</v>
      </c>
      <c r="W12" s="56">
        <f>AVERAGE('090853'!V13:V14,'090852'!V13:V14)</f>
        <v>0.98610692919594478</v>
      </c>
      <c r="Y12" s="56">
        <f>AVERAGE('090951'!V13:V14)</f>
        <v>0.99735860783095087</v>
      </c>
      <c r="AA12" s="56">
        <f>AVERAGE('091051'!V13:V14)</f>
        <v>0.97280504277352542</v>
      </c>
      <c r="AC12" s="56">
        <f>AVERAGE('091151'!V13:V14)</f>
        <v>0.9758757859617605</v>
      </c>
      <c r="AE12" s="56">
        <f>AVERAGE('091251'!V13:V14,'091252'!V13:V14,'091253'!V13:V14)</f>
        <v>0.97125479853148589</v>
      </c>
      <c r="AG12" s="56">
        <f>AVERAGE('091351'!V13:V14)</f>
        <v>0.97427283900040962</v>
      </c>
      <c r="AI12" s="56">
        <f>AVERAGE('091451'!V13:V14)</f>
        <v>0.9986115931968067</v>
      </c>
      <c r="AK12" s="56">
        <f>AVERAGE('091551'!V13:V14,'091552'!V13:V14)</f>
        <v>0.97946056142025673</v>
      </c>
      <c r="AM12" s="56">
        <f>AVERAGE('091651'!V13:V14)</f>
        <v>0.97333581084219822</v>
      </c>
      <c r="AO12" s="56">
        <f>AVERAGE('091751'!V13:V14)</f>
        <v>0.99669870861248666</v>
      </c>
      <c r="AQ12" s="56">
        <f>AVERAGE('091851'!V13:V14)</f>
        <v>0.97362785979939137</v>
      </c>
      <c r="AS12" s="56">
        <f>AVERAGE('091952'!V13:V14)</f>
        <v>0.97205346294046169</v>
      </c>
      <c r="AU12" s="56">
        <f>AVERAGE('092051'!V13:V14)</f>
        <v>0.99652777777777779</v>
      </c>
      <c r="AW12" s="56">
        <f>AVERAGE('092151'!V13:V14,'092152'!V13:V14)</f>
        <v>0.98709121870248784</v>
      </c>
      <c r="AY12" s="56">
        <f>AVERAGE('092251'!V13:V14)</f>
        <v>0.99615317363175382</v>
      </c>
      <c r="BB12" s="56">
        <f>AVERAGE(I12,K12,M12,O12,Q12,S12,U12,W12,Y12,AA12,AC12,AE12,AG12,AI12,AK12,AM12,AO12,AQ12,AS12,AU12,AW12,AY12)</f>
        <v>0.98548166445095686</v>
      </c>
    </row>
    <row r="13" spans="1:54" s="3" customFormat="1" ht="42" customHeight="1" thickTop="1" thickBot="1" x14ac:dyDescent="0.3">
      <c r="A13" s="63"/>
      <c r="B13" s="65"/>
      <c r="C13" s="65"/>
      <c r="D13" s="65"/>
      <c r="E13" s="65"/>
      <c r="F13" s="65"/>
      <c r="G13" s="64"/>
      <c r="H13" s="54" t="s">
        <v>35</v>
      </c>
      <c r="I13" s="56"/>
      <c r="J13" s="16"/>
      <c r="K13" s="56"/>
      <c r="L13" s="16"/>
      <c r="M13" s="56"/>
      <c r="N13" s="16"/>
      <c r="O13" s="56"/>
      <c r="P13" s="16"/>
      <c r="Q13" s="56"/>
      <c r="S13" s="56"/>
      <c r="U13" s="56"/>
      <c r="W13" s="56"/>
      <c r="Y13" s="56"/>
      <c r="AA13" s="56"/>
      <c r="AC13" s="56"/>
      <c r="AE13" s="56"/>
      <c r="AG13" s="56"/>
      <c r="AI13" s="56"/>
      <c r="AK13" s="56"/>
      <c r="AM13" s="56"/>
      <c r="AO13" s="56"/>
      <c r="AQ13" s="56"/>
      <c r="AS13" s="56"/>
      <c r="AU13" s="56"/>
      <c r="AW13" s="56"/>
      <c r="AY13" s="56"/>
      <c r="BB13" s="56"/>
    </row>
    <row r="14" spans="1:54" s="3" customFormat="1" ht="28.5" customHeight="1" thickTop="1" thickBot="1" x14ac:dyDescent="0.3">
      <c r="A14" s="18"/>
      <c r="B14" s="19"/>
      <c r="C14" s="19"/>
      <c r="D14" s="19"/>
      <c r="E14" s="19"/>
      <c r="F14" s="19"/>
      <c r="G14" s="19"/>
      <c r="H14" s="19"/>
      <c r="I14" s="8"/>
      <c r="J14" s="8"/>
      <c r="K14" s="8"/>
      <c r="L14" s="8"/>
      <c r="M14" s="8"/>
      <c r="N14" s="8"/>
      <c r="O14" s="8"/>
      <c r="P14" s="8"/>
      <c r="Q14" s="8"/>
      <c r="U14" s="8"/>
      <c r="W14" s="8"/>
      <c r="Y14" s="8"/>
      <c r="AA14" s="8"/>
      <c r="AC14" s="8"/>
      <c r="AE14" s="8"/>
      <c r="AG14" s="8"/>
      <c r="AI14" s="8"/>
      <c r="AK14" s="8"/>
      <c r="AM14" s="8"/>
      <c r="AO14" s="8"/>
      <c r="AQ14" s="8"/>
      <c r="AS14" s="8"/>
      <c r="AU14" s="8"/>
      <c r="AW14" s="8"/>
      <c r="AY14" s="8"/>
    </row>
    <row r="15" spans="1:54" s="3" customFormat="1" ht="39" customHeight="1" thickTop="1" thickBot="1" x14ac:dyDescent="0.3">
      <c r="A15" s="63">
        <v>3</v>
      </c>
      <c r="B15" s="65" t="s">
        <v>84</v>
      </c>
      <c r="C15" s="65" t="s">
        <v>34</v>
      </c>
      <c r="D15" s="65" t="s">
        <v>85</v>
      </c>
      <c r="E15" s="65" t="s">
        <v>86</v>
      </c>
      <c r="F15" s="65" t="s">
        <v>10</v>
      </c>
      <c r="G15" s="64">
        <v>1</v>
      </c>
      <c r="H15" s="54" t="s">
        <v>73</v>
      </c>
      <c r="I15" s="56">
        <f>AVERAGE('090151'!V16:V17)</f>
        <v>1</v>
      </c>
      <c r="J15" s="14"/>
      <c r="K15" s="56">
        <f>AVERAGE('090251'!V16:V17)</f>
        <v>1</v>
      </c>
      <c r="L15" s="14"/>
      <c r="M15" s="56">
        <f>AVERAGE('090351'!V16:V17)</f>
        <v>1</v>
      </c>
      <c r="N15" s="14"/>
      <c r="O15" s="56">
        <f>AVERAGE('090451'!V16:V17)</f>
        <v>1</v>
      </c>
      <c r="P15" s="14"/>
      <c r="Q15" s="56">
        <f>AVERAGE('090551'!V16:V17)</f>
        <v>1</v>
      </c>
      <c r="S15" s="56">
        <f>AVERAGE('090651'!V16:V17)</f>
        <v>1</v>
      </c>
      <c r="U15" s="56">
        <f>AVERAGE('090751'!V16:V17)</f>
        <v>1</v>
      </c>
      <c r="W15" s="56">
        <f>AVERAGE('090853'!V16:V17,'090852'!V16:V17)</f>
        <v>1</v>
      </c>
      <c r="Y15" s="56">
        <f>AVERAGE('090951'!V16:V17)</f>
        <v>1</v>
      </c>
      <c r="AA15" s="56">
        <f>AVERAGE('091051'!V16:V17)</f>
        <v>1</v>
      </c>
      <c r="AC15" s="56">
        <f>AVERAGE('091151'!V16:V17)</f>
        <v>1</v>
      </c>
      <c r="AE15" s="56">
        <f>AVERAGE('091251'!V16:V17,'091252'!V16:V17,'091253'!V16:V17)</f>
        <v>1</v>
      </c>
      <c r="AG15" s="56">
        <f>AVERAGE('091351'!V16:V17)</f>
        <v>1</v>
      </c>
      <c r="AI15" s="56">
        <f>AVERAGE('091451'!V16:V17)</f>
        <v>1</v>
      </c>
      <c r="AK15" s="56">
        <f>AVERAGE('091551'!V16:V17,'091552'!V16:V17)</f>
        <v>1</v>
      </c>
      <c r="AM15" s="56">
        <f>AVERAGE('091651'!V16:V17)</f>
        <v>1</v>
      </c>
      <c r="AO15" s="56">
        <f>AVERAGE('091751'!V16:V17)</f>
        <v>1</v>
      </c>
      <c r="AQ15" s="56">
        <f>AVERAGE('091851'!V16:V17)</f>
        <v>1</v>
      </c>
      <c r="AS15" s="56">
        <f>AVERAGE('091952'!V16:V17)</f>
        <v>1</v>
      </c>
      <c r="AU15" s="56">
        <f>AVERAGE('092051'!V16:V17)</f>
        <v>1</v>
      </c>
      <c r="AW15" s="56">
        <f>AVERAGE('092151'!V16:V17,'092152'!V16:V17)</f>
        <v>1</v>
      </c>
      <c r="AY15" s="56">
        <f>AVERAGE('092251'!V16:V17)</f>
        <v>1</v>
      </c>
      <c r="BB15" s="56">
        <f>AVERAGE(I15,K15,M15,O15,Q15,S15,U15,W15,Y15,AA15,AC15,AE15,AG15,AI15,AK15,AM15,AO15,AQ15,AS15,AU15,AW15,AY15)</f>
        <v>1</v>
      </c>
    </row>
    <row r="16" spans="1:54" s="3" customFormat="1" ht="51" customHeight="1" thickTop="1" thickBot="1" x14ac:dyDescent="0.3">
      <c r="A16" s="63"/>
      <c r="B16" s="65"/>
      <c r="C16" s="65"/>
      <c r="D16" s="65"/>
      <c r="E16" s="65"/>
      <c r="F16" s="65"/>
      <c r="G16" s="64"/>
      <c r="H16" s="54" t="s">
        <v>74</v>
      </c>
      <c r="I16" s="56"/>
      <c r="J16" s="16"/>
      <c r="K16" s="56"/>
      <c r="L16" s="16"/>
      <c r="M16" s="56"/>
      <c r="N16" s="16"/>
      <c r="O16" s="56"/>
      <c r="P16" s="16"/>
      <c r="Q16" s="56"/>
      <c r="S16" s="56"/>
      <c r="U16" s="56"/>
      <c r="W16" s="56"/>
      <c r="Y16" s="56"/>
      <c r="AA16" s="56"/>
      <c r="AC16" s="56"/>
      <c r="AE16" s="56"/>
      <c r="AG16" s="56"/>
      <c r="AI16" s="56"/>
      <c r="AK16" s="56"/>
      <c r="AM16" s="56"/>
      <c r="AO16" s="56"/>
      <c r="AQ16" s="56"/>
      <c r="AS16" s="56"/>
      <c r="AU16" s="56"/>
      <c r="AW16" s="56"/>
      <c r="AY16" s="56"/>
      <c r="BB16" s="56"/>
    </row>
    <row r="17" spans="1:54" s="3" customFormat="1" ht="28.5" customHeight="1" thickTop="1" thickBot="1" x14ac:dyDescent="0.3">
      <c r="A17" s="61"/>
      <c r="B17" s="62"/>
      <c r="C17" s="62"/>
      <c r="D17" s="62"/>
      <c r="E17" s="62"/>
      <c r="F17" s="62"/>
      <c r="G17" s="62"/>
      <c r="H17" s="62"/>
      <c r="I17" s="8"/>
      <c r="J17" s="8"/>
      <c r="K17" s="8"/>
      <c r="L17" s="8"/>
      <c r="M17" s="8"/>
      <c r="N17" s="8"/>
      <c r="O17" s="8"/>
      <c r="P17" s="8"/>
      <c r="Q17" s="8"/>
      <c r="U17" s="8"/>
      <c r="W17" s="8"/>
      <c r="Y17" s="8"/>
      <c r="AA17" s="8"/>
      <c r="AC17" s="8"/>
      <c r="AE17" s="8"/>
      <c r="AG17" s="8"/>
      <c r="AI17" s="8"/>
      <c r="AK17" s="8"/>
      <c r="AM17" s="8"/>
      <c r="AO17" s="8"/>
      <c r="AQ17" s="8"/>
      <c r="AS17" s="8"/>
      <c r="AU17" s="8"/>
      <c r="AW17" s="8"/>
      <c r="AY17" s="8"/>
    </row>
    <row r="18" spans="1:54" s="3" customFormat="1" ht="45.75" customHeight="1" thickTop="1" thickBot="1" x14ac:dyDescent="0.3">
      <c r="A18" s="63">
        <v>4</v>
      </c>
      <c r="B18" s="65" t="s">
        <v>87</v>
      </c>
      <c r="C18" s="65" t="s">
        <v>34</v>
      </c>
      <c r="D18" s="65" t="s">
        <v>88</v>
      </c>
      <c r="E18" s="65" t="s">
        <v>89</v>
      </c>
      <c r="F18" s="65" t="s">
        <v>10</v>
      </c>
      <c r="G18" s="64">
        <v>0.9</v>
      </c>
      <c r="H18" s="54" t="s">
        <v>56</v>
      </c>
      <c r="I18" s="56">
        <f>AVERAGE('090151'!V19:V20)</f>
        <v>1</v>
      </c>
      <c r="J18" s="16"/>
      <c r="K18" s="56">
        <f>AVERAGE('090251'!V19:V20)</f>
        <v>1</v>
      </c>
      <c r="L18" s="16"/>
      <c r="M18" s="56">
        <f>AVERAGE('090351'!V19:V20)</f>
        <v>0.99986361156573922</v>
      </c>
      <c r="N18" s="16"/>
      <c r="O18" s="56">
        <f>AVERAGE('090451'!V19:V20)</f>
        <v>1</v>
      </c>
      <c r="P18" s="16"/>
      <c r="Q18" s="56">
        <f>AVERAGE('090551'!V19:V20)</f>
        <v>0.99990689879899453</v>
      </c>
      <c r="S18" s="56">
        <f>AVERAGE('090651'!V19:V20)</f>
        <v>1</v>
      </c>
      <c r="U18" s="56">
        <f>AVERAGE('090751'!V19:V20)</f>
        <v>1</v>
      </c>
      <c r="W18" s="56">
        <f>AVERAGE('090853'!V19:V20,'090852'!V19:V20)</f>
        <v>0.99996617278939182</v>
      </c>
      <c r="Y18" s="56">
        <f>AVERAGE('090951'!V19:V20)</f>
        <v>1</v>
      </c>
      <c r="AA18" s="56">
        <f>AVERAGE('091051'!V19:V20)</f>
        <v>0.99990619136960601</v>
      </c>
      <c r="AC18" s="56">
        <f>AVERAGE('091151'!V19:V20)</f>
        <v>1</v>
      </c>
      <c r="AE18" s="56">
        <f>AVERAGE('091251'!V19:V20,'091252'!V19:V20,'091253'!V19:V20)</f>
        <v>1</v>
      </c>
      <c r="AG18" s="56">
        <f>AVERAGE('091351'!V19:V20)</f>
        <v>1</v>
      </c>
      <c r="AI18" s="56">
        <f>AVERAGE('091451'!V19:V20)</f>
        <v>1</v>
      </c>
      <c r="AK18" s="56">
        <f>AVERAGE('091551'!V19:V20,'091552'!V19:V20)</f>
        <v>1</v>
      </c>
      <c r="AM18" s="56">
        <f>AVERAGE('091651'!V19:V20)</f>
        <v>1</v>
      </c>
      <c r="AO18" s="56">
        <f>AVERAGE('091751'!V19:V20)</f>
        <v>1</v>
      </c>
      <c r="AQ18" s="56">
        <f>AVERAGE('091851'!V19:V20)</f>
        <v>1</v>
      </c>
      <c r="AS18" s="56">
        <f>AVERAGE('091952'!V19:V20)</f>
        <v>1</v>
      </c>
      <c r="AU18" s="56">
        <f>AVERAGE('092051'!V19:V20)</f>
        <v>1</v>
      </c>
      <c r="AW18" s="56">
        <f>AVERAGE('092151'!V19:V20,'092152'!V19:V20)</f>
        <v>1</v>
      </c>
      <c r="AY18" s="56">
        <f>AVERAGE('092251'!V19:V20)</f>
        <v>1</v>
      </c>
      <c r="BB18" s="56">
        <f>AVERAGE(I18,K18,M18,O18,Q18,S18,U18,W18,Y18,AA18,AC18,AE18,AG18,AI18,AK18,AM18,AO18,AQ18,AS18,AU18,AW18,AY18)</f>
        <v>0.99998376702380587</v>
      </c>
    </row>
    <row r="19" spans="1:54" s="3" customFormat="1" ht="40.5" customHeight="1" thickTop="1" thickBot="1" x14ac:dyDescent="0.3">
      <c r="A19" s="63"/>
      <c r="B19" s="65"/>
      <c r="C19" s="65"/>
      <c r="D19" s="65"/>
      <c r="E19" s="65"/>
      <c r="F19" s="65"/>
      <c r="G19" s="64"/>
      <c r="H19" s="54" t="s">
        <v>75</v>
      </c>
      <c r="I19" s="56"/>
      <c r="J19" s="16"/>
      <c r="K19" s="56"/>
      <c r="L19" s="16"/>
      <c r="M19" s="56"/>
      <c r="N19" s="16"/>
      <c r="O19" s="56"/>
      <c r="P19" s="16"/>
      <c r="Q19" s="56"/>
      <c r="S19" s="56"/>
      <c r="U19" s="56"/>
      <c r="W19" s="56"/>
      <c r="Y19" s="56"/>
      <c r="AA19" s="56"/>
      <c r="AC19" s="56"/>
      <c r="AE19" s="56"/>
      <c r="AG19" s="56"/>
      <c r="AI19" s="56"/>
      <c r="AK19" s="56"/>
      <c r="AM19" s="56"/>
      <c r="AO19" s="56"/>
      <c r="AQ19" s="56"/>
      <c r="AS19" s="56"/>
      <c r="AU19" s="56"/>
      <c r="AW19" s="56"/>
      <c r="AY19" s="56"/>
      <c r="BB19" s="56"/>
    </row>
    <row r="20" spans="1:54" s="3" customFormat="1" ht="28.5" customHeight="1" thickTop="1" thickBot="1" x14ac:dyDescent="0.3">
      <c r="A20" s="30"/>
      <c r="B20" s="31"/>
      <c r="C20" s="31"/>
      <c r="D20" s="32"/>
      <c r="E20" s="28"/>
      <c r="F20" s="33"/>
      <c r="G20" s="34"/>
      <c r="H20" s="35"/>
      <c r="I20" s="8"/>
      <c r="J20" s="8"/>
      <c r="K20" s="8"/>
      <c r="L20" s="8"/>
      <c r="M20" s="8"/>
      <c r="N20" s="8"/>
      <c r="O20" s="8"/>
      <c r="P20" s="8"/>
      <c r="Q20" s="8"/>
      <c r="U20" s="8"/>
      <c r="W20" s="8"/>
      <c r="Y20" s="8"/>
      <c r="AA20" s="8"/>
      <c r="AC20" s="8"/>
      <c r="AE20" s="8"/>
      <c r="AG20" s="8"/>
      <c r="AI20" s="8"/>
      <c r="AK20" s="8"/>
      <c r="AM20" s="8"/>
      <c r="AO20" s="8"/>
      <c r="AQ20" s="8"/>
      <c r="AS20" s="8"/>
      <c r="AU20" s="8"/>
      <c r="AW20" s="8"/>
      <c r="AY20" s="8"/>
    </row>
    <row r="21" spans="1:54" s="3" customFormat="1" ht="39.75" customHeight="1" thickTop="1" thickBot="1" x14ac:dyDescent="0.3">
      <c r="A21" s="69">
        <v>5</v>
      </c>
      <c r="B21" s="71" t="s">
        <v>87</v>
      </c>
      <c r="C21" s="71" t="s">
        <v>34</v>
      </c>
      <c r="D21" s="71" t="s">
        <v>90</v>
      </c>
      <c r="E21" s="71" t="s">
        <v>91</v>
      </c>
      <c r="F21" s="71" t="s">
        <v>10</v>
      </c>
      <c r="G21" s="73">
        <v>1</v>
      </c>
      <c r="H21" s="54" t="s">
        <v>76</v>
      </c>
      <c r="I21" s="56">
        <f>AVERAGE('090151'!V22:V23)</f>
        <v>1</v>
      </c>
      <c r="J21" s="16"/>
      <c r="K21" s="56">
        <f>AVERAGE('090251'!V22:V23)</f>
        <v>1</v>
      </c>
      <c r="L21" s="16"/>
      <c r="M21" s="56">
        <f>AVERAGE('090351'!V22:V23)</f>
        <v>1</v>
      </c>
      <c r="N21" s="16"/>
      <c r="O21" s="56">
        <f>AVERAGE('090451'!V22:V23)</f>
        <v>1</v>
      </c>
      <c r="P21" s="16"/>
      <c r="Q21" s="56">
        <f>AVERAGE('090551'!V22:V23)</f>
        <v>1</v>
      </c>
      <c r="S21" s="56">
        <f>AVERAGE('090651'!V22:V23)</f>
        <v>1</v>
      </c>
      <c r="U21" s="56">
        <f>AVERAGE('090751'!V22:V23)</f>
        <v>1</v>
      </c>
      <c r="W21" s="56">
        <f>AVERAGE('090853'!V22:V23,'090852'!V22:V23)</f>
        <v>1</v>
      </c>
      <c r="Y21" s="56">
        <f>AVERAGE('090951'!V22:V23)</f>
        <v>1</v>
      </c>
      <c r="AA21" s="56">
        <f>AVERAGE('091051'!V22:V23)</f>
        <v>1</v>
      </c>
      <c r="AC21" s="56">
        <f>AVERAGE('091151'!V22:V23)</f>
        <v>1</v>
      </c>
      <c r="AE21" s="56">
        <f>AVERAGE('091251'!V22:V23,'091252'!V22:V23,'091253'!V22:V23)</f>
        <v>1</v>
      </c>
      <c r="AG21" s="56">
        <f>AVERAGE('091351'!V22:V23)</f>
        <v>1</v>
      </c>
      <c r="AI21" s="56">
        <f>AVERAGE('091451'!V22:V23)</f>
        <v>1</v>
      </c>
      <c r="AK21" s="56">
        <f>AVERAGE('091551'!V22:V23,'091552'!V22:V23)</f>
        <v>1</v>
      </c>
      <c r="AM21" s="56">
        <f>AVERAGE('091651'!V22:V23)</f>
        <v>1</v>
      </c>
      <c r="AO21" s="56">
        <f>AVERAGE('091751'!V22:V23)</f>
        <v>1</v>
      </c>
      <c r="AQ21" s="56">
        <f>AVERAGE('091851'!V22:V23)</f>
        <v>1</v>
      </c>
      <c r="AS21" s="56">
        <f>AVERAGE('091952'!V22:V23)</f>
        <v>1</v>
      </c>
      <c r="AU21" s="56">
        <f>AVERAGE('092051'!V22:V23)</f>
        <v>1</v>
      </c>
      <c r="AW21" s="56">
        <f>AVERAGE('092151'!V22:V23,'092152'!V22:V23)</f>
        <v>1</v>
      </c>
      <c r="AY21" s="56">
        <f>AVERAGE('092251'!V22:V23)</f>
        <v>1</v>
      </c>
      <c r="BB21" s="56">
        <f>AVERAGE(I21,K21,M21,O21,Q21,S21,U21,W21,Y21,AA21,AC21,AE21,AG21,AI21,AK21,AM21,AO21,AQ21,AS21,AU21,AW21,AY21)</f>
        <v>1</v>
      </c>
    </row>
    <row r="22" spans="1:54" s="4" customFormat="1" ht="46.5" customHeight="1" thickTop="1" thickBot="1" x14ac:dyDescent="0.3">
      <c r="A22" s="70"/>
      <c r="B22" s="72"/>
      <c r="C22" s="72"/>
      <c r="D22" s="72"/>
      <c r="E22" s="72"/>
      <c r="F22" s="72"/>
      <c r="G22" s="74"/>
      <c r="H22" s="54" t="s">
        <v>77</v>
      </c>
      <c r="I22" s="56"/>
      <c r="J22" s="16"/>
      <c r="K22" s="56"/>
      <c r="L22" s="16"/>
      <c r="M22" s="56"/>
      <c r="N22" s="16"/>
      <c r="O22" s="56"/>
      <c r="P22" s="16"/>
      <c r="Q22" s="56"/>
      <c r="S22" s="56"/>
      <c r="U22" s="56"/>
      <c r="W22" s="56"/>
      <c r="Y22" s="56"/>
      <c r="AA22" s="56"/>
      <c r="AC22" s="56"/>
      <c r="AE22" s="56"/>
      <c r="AG22" s="56"/>
      <c r="AI22" s="56"/>
      <c r="AK22" s="56"/>
      <c r="AM22" s="56"/>
      <c r="AO22" s="56"/>
      <c r="AQ22" s="56"/>
      <c r="AS22" s="56"/>
      <c r="AU22" s="56"/>
      <c r="AW22" s="56"/>
      <c r="AY22" s="56"/>
      <c r="BB22" s="56"/>
    </row>
    <row r="23" spans="1:54" s="4" customFormat="1" ht="23.5" thickTop="1" thickBot="1" x14ac:dyDescent="0.3">
      <c r="A23" s="67"/>
      <c r="B23" s="68"/>
      <c r="C23" s="68"/>
      <c r="D23" s="68"/>
      <c r="E23" s="68"/>
      <c r="F23" s="68"/>
      <c r="G23" s="68"/>
      <c r="H23" s="68"/>
      <c r="I23" s="14"/>
      <c r="J23" s="14"/>
    </row>
    <row r="24" spans="1:54" ht="50.25" customHeight="1" thickTop="1" thickBot="1" x14ac:dyDescent="0.3">
      <c r="A24" s="63">
        <v>6</v>
      </c>
      <c r="B24" s="65" t="s">
        <v>92</v>
      </c>
      <c r="C24" s="65" t="s">
        <v>33</v>
      </c>
      <c r="D24" s="65" t="s">
        <v>93</v>
      </c>
      <c r="E24" s="65" t="s">
        <v>78</v>
      </c>
      <c r="F24" s="65" t="s">
        <v>10</v>
      </c>
      <c r="G24" s="64">
        <v>0.9</v>
      </c>
      <c r="H24" s="54" t="s">
        <v>55</v>
      </c>
      <c r="I24" s="56">
        <f>AVERAGE('090151'!V25:V26)</f>
        <v>0.99988038277511959</v>
      </c>
      <c r="J24" s="16"/>
      <c r="K24" s="56">
        <f>AVERAGE('090251'!V25:V26)</f>
        <v>0.99795244078365675</v>
      </c>
      <c r="L24" s="16"/>
      <c r="M24" s="56">
        <f>AVERAGE('090351'!V25:V26)</f>
        <v>1</v>
      </c>
      <c r="N24" s="16"/>
      <c r="O24" s="56">
        <f>AVERAGE('090451'!V25:V26)</f>
        <v>0.99118522261523778</v>
      </c>
      <c r="P24" s="16"/>
      <c r="Q24" s="56">
        <f>AVERAGE('090551'!V25:V26)</f>
        <v>0.99959003792149226</v>
      </c>
      <c r="R24" s="3"/>
      <c r="S24" s="56">
        <f>AVERAGE('090651'!V25:V26)</f>
        <v>1</v>
      </c>
      <c r="T24" s="3"/>
      <c r="U24" s="56">
        <f>AVERAGE('090751'!V25:V26)</f>
        <v>0.99866844207723038</v>
      </c>
      <c r="V24" s="3"/>
      <c r="W24" s="56">
        <f>AVERAGE('090853'!V25:V26,'090852'!V25:V26)</f>
        <v>0.99826401446654611</v>
      </c>
      <c r="X24" s="3"/>
      <c r="Y24" s="56">
        <f>AVERAGE('090951'!V25:V26)</f>
        <v>0.99806133239337325</v>
      </c>
      <c r="Z24" s="3"/>
      <c r="AA24" s="56">
        <f>AVERAGE('091051'!V25:V26)</f>
        <v>0.99924949072584968</v>
      </c>
      <c r="AB24" s="3"/>
      <c r="AC24" s="56">
        <f>AVERAGE('091151'!V25:V26)</f>
        <v>0.99985213662575778</v>
      </c>
      <c r="AD24" s="3"/>
      <c r="AE24" s="56">
        <f>AVERAGE('091251'!V25:V26,'091252'!V25:V26,'091253'!V25:V26)</f>
        <v>0.9979680949420503</v>
      </c>
      <c r="AF24" s="3"/>
      <c r="AG24" s="56">
        <f>AVERAGE('091351'!V25:V26)</f>
        <v>0.99855254269999039</v>
      </c>
      <c r="AH24" s="3"/>
      <c r="AI24" s="56">
        <f>AVERAGE('091451'!V25:V26)</f>
        <v>1</v>
      </c>
      <c r="AJ24" s="3"/>
      <c r="AK24" s="56">
        <f>AVERAGE('091551'!V25:V26,'091552'!V25:V26)</f>
        <v>0.99964976797128102</v>
      </c>
      <c r="AL24" s="3"/>
      <c r="AM24" s="56">
        <f>AVERAGE('091651'!V25:V26)</f>
        <v>0.99825821902895706</v>
      </c>
      <c r="AN24" s="3"/>
      <c r="AO24" s="56">
        <f>AVERAGE('091751'!V25:V26)</f>
        <v>1</v>
      </c>
      <c r="AP24" s="3"/>
      <c r="AQ24" s="56">
        <f>AVERAGE('091851'!V25:V26)</f>
        <v>0.99906877743780764</v>
      </c>
      <c r="AR24" s="3"/>
      <c r="AS24" s="56">
        <f>AVERAGE('091952'!V25:V26)</f>
        <v>0.99548561847026962</v>
      </c>
      <c r="AT24" s="3"/>
      <c r="AU24" s="56">
        <f>AVERAGE('092051'!V25:V26)</f>
        <v>1</v>
      </c>
      <c r="AV24" s="3"/>
      <c r="AW24" s="56">
        <f>AVERAGE('092151'!V25:V26,'092152'!V25:V26)</f>
        <v>0.99917324314167599</v>
      </c>
      <c r="AX24" s="3"/>
      <c r="AY24" s="56">
        <f>AVERAGE('092251'!V25:V26)</f>
        <v>0.99539980358711944</v>
      </c>
      <c r="AZ24" s="3"/>
      <c r="BA24" s="3"/>
      <c r="BB24" s="56">
        <f>AVERAGE(I24,K24,M24,O24,Q24,S24,U24,W24,Y24,AA24,AC24,AE24,AG24,AI24,AK24,AM24,AO24,AQ24,AS24,AU24,AW24,AY24)</f>
        <v>0.99846634398470069</v>
      </c>
    </row>
    <row r="25" spans="1:54" ht="44.25" customHeight="1" thickTop="1" thickBot="1" x14ac:dyDescent="0.3">
      <c r="A25" s="63"/>
      <c r="B25" s="65"/>
      <c r="C25" s="65"/>
      <c r="D25" s="65"/>
      <c r="E25" s="65"/>
      <c r="F25" s="65"/>
      <c r="G25" s="64"/>
      <c r="H25" s="54" t="s">
        <v>94</v>
      </c>
      <c r="I25" s="56"/>
      <c r="J25" s="16"/>
      <c r="K25" s="56"/>
      <c r="L25" s="16"/>
      <c r="M25" s="56"/>
      <c r="N25" s="16"/>
      <c r="O25" s="56"/>
      <c r="P25" s="16"/>
      <c r="Q25" s="56"/>
      <c r="R25" s="4"/>
      <c r="S25" s="56"/>
      <c r="T25" s="4"/>
      <c r="U25" s="56"/>
      <c r="V25" s="4"/>
      <c r="W25" s="56"/>
      <c r="X25" s="4"/>
      <c r="Y25" s="56"/>
      <c r="Z25" s="4"/>
      <c r="AA25" s="56"/>
      <c r="AB25" s="4"/>
      <c r="AC25" s="56"/>
      <c r="AD25" s="4"/>
      <c r="AE25" s="56"/>
      <c r="AF25" s="4"/>
      <c r="AG25" s="56"/>
      <c r="AH25" s="4"/>
      <c r="AI25" s="56"/>
      <c r="AJ25" s="4"/>
      <c r="AK25" s="56"/>
      <c r="AL25" s="4"/>
      <c r="AM25" s="56"/>
      <c r="AN25" s="4"/>
      <c r="AO25" s="56"/>
      <c r="AP25" s="4"/>
      <c r="AQ25" s="56"/>
      <c r="AR25" s="4"/>
      <c r="AS25" s="56"/>
      <c r="AT25" s="4"/>
      <c r="AU25" s="56"/>
      <c r="AV25" s="4"/>
      <c r="AW25" s="56"/>
      <c r="AX25" s="4"/>
      <c r="AY25" s="56"/>
      <c r="AZ25" s="4"/>
      <c r="BA25" s="4"/>
      <c r="BB25" s="56"/>
    </row>
    <row r="26" spans="1:54" ht="30" customHeight="1" thickTop="1" x14ac:dyDescent="0.25">
      <c r="A26" s="82"/>
      <c r="B26" s="83"/>
      <c r="C26" s="83"/>
      <c r="D26" s="83"/>
      <c r="E26" s="83"/>
      <c r="F26" s="83"/>
      <c r="G26" s="83"/>
      <c r="H26" s="83"/>
    </row>
  </sheetData>
  <mergeCells count="215">
    <mergeCell ref="AU24:AU25"/>
    <mergeCell ref="AW24:AW25"/>
    <mergeCell ref="AY24:AY25"/>
    <mergeCell ref="BB24:BB25"/>
    <mergeCell ref="AC24:AC25"/>
    <mergeCell ref="AE24:AE25"/>
    <mergeCell ref="AG24:AG25"/>
    <mergeCell ref="AI24:AI25"/>
    <mergeCell ref="AK24:AK25"/>
    <mergeCell ref="AM24:AM25"/>
    <mergeCell ref="AO24:AO25"/>
    <mergeCell ref="AQ24:AQ25"/>
    <mergeCell ref="AS24:AS25"/>
    <mergeCell ref="K24:K25"/>
    <mergeCell ref="M24:M25"/>
    <mergeCell ref="O24:O25"/>
    <mergeCell ref="Q24:Q25"/>
    <mergeCell ref="S24:S25"/>
    <mergeCell ref="U24:U25"/>
    <mergeCell ref="W24:W25"/>
    <mergeCell ref="Y24:Y25"/>
    <mergeCell ref="AA24:AA25"/>
    <mergeCell ref="A24:A25"/>
    <mergeCell ref="B24:B25"/>
    <mergeCell ref="C24:C25"/>
    <mergeCell ref="D24:D25"/>
    <mergeCell ref="E24:E25"/>
    <mergeCell ref="F24:F25"/>
    <mergeCell ref="G24:G25"/>
    <mergeCell ref="A26:H26"/>
    <mergeCell ref="I24:I25"/>
    <mergeCell ref="BB18:BB19"/>
    <mergeCell ref="BB21:BB22"/>
    <mergeCell ref="A4:BB4"/>
    <mergeCell ref="A6:A8"/>
    <mergeCell ref="G18:G19"/>
    <mergeCell ref="I21:I22"/>
    <mergeCell ref="K21:K22"/>
    <mergeCell ref="M21:M22"/>
    <mergeCell ref="O15:O16"/>
    <mergeCell ref="Q15:Q16"/>
    <mergeCell ref="K12:K13"/>
    <mergeCell ref="O21:O22"/>
    <mergeCell ref="Q21:Q22"/>
    <mergeCell ref="U6:U7"/>
    <mergeCell ref="U9:U10"/>
    <mergeCell ref="U12:U13"/>
    <mergeCell ref="U15:U16"/>
    <mergeCell ref="S12:S13"/>
    <mergeCell ref="S15:S16"/>
    <mergeCell ref="S18:S19"/>
    <mergeCell ref="S21:S22"/>
    <mergeCell ref="I9:I10"/>
    <mergeCell ref="I12:I13"/>
    <mergeCell ref="M12:M13"/>
    <mergeCell ref="K15:K16"/>
    <mergeCell ref="M15:M16"/>
    <mergeCell ref="S6:S7"/>
    <mergeCell ref="S9:S10"/>
    <mergeCell ref="C21:C22"/>
    <mergeCell ref="E12:E13"/>
    <mergeCell ref="F12:F13"/>
    <mergeCell ref="G12:G13"/>
    <mergeCell ref="D15:D16"/>
    <mergeCell ref="E15:E16"/>
    <mergeCell ref="D9:D10"/>
    <mergeCell ref="E9:E10"/>
    <mergeCell ref="F9:F10"/>
    <mergeCell ref="B6:H6"/>
    <mergeCell ref="B7:D7"/>
    <mergeCell ref="E7:H7"/>
    <mergeCell ref="C9:C10"/>
    <mergeCell ref="F15:F16"/>
    <mergeCell ref="BB6:BB7"/>
    <mergeCell ref="BB9:BB10"/>
    <mergeCell ref="BB12:BB13"/>
    <mergeCell ref="BB15:BB16"/>
    <mergeCell ref="I6:I7"/>
    <mergeCell ref="K6:K7"/>
    <mergeCell ref="M6:M7"/>
    <mergeCell ref="O6:O7"/>
    <mergeCell ref="Q6:Q7"/>
    <mergeCell ref="Q9:Q10"/>
    <mergeCell ref="AA6:AA7"/>
    <mergeCell ref="AC6:AC7"/>
    <mergeCell ref="AE6:AE7"/>
    <mergeCell ref="AG6:AG7"/>
    <mergeCell ref="AI6:AI7"/>
    <mergeCell ref="AK6:AK7"/>
    <mergeCell ref="AQ6:AQ7"/>
    <mergeCell ref="AS6:AS7"/>
    <mergeCell ref="AU6:AU7"/>
    <mergeCell ref="AW6:AW7"/>
    <mergeCell ref="AY6:AY7"/>
    <mergeCell ref="AC9:AC10"/>
    <mergeCell ref="O12:O13"/>
    <mergeCell ref="Q12:Q13"/>
    <mergeCell ref="A23:H23"/>
    <mergeCell ref="A21:A22"/>
    <mergeCell ref="B21:B22"/>
    <mergeCell ref="D21:D22"/>
    <mergeCell ref="E21:E22"/>
    <mergeCell ref="F21:F22"/>
    <mergeCell ref="G21:G22"/>
    <mergeCell ref="G9:G10"/>
    <mergeCell ref="A11:H11"/>
    <mergeCell ref="A12:A13"/>
    <mergeCell ref="B12:B13"/>
    <mergeCell ref="D12:D13"/>
    <mergeCell ref="C12:C13"/>
    <mergeCell ref="C15:C16"/>
    <mergeCell ref="C18:C19"/>
    <mergeCell ref="A1:Q1"/>
    <mergeCell ref="M2:O2"/>
    <mergeCell ref="K18:K19"/>
    <mergeCell ref="M18:M19"/>
    <mergeCell ref="O18:O19"/>
    <mergeCell ref="Q18:Q19"/>
    <mergeCell ref="K9:K10"/>
    <mergeCell ref="M9:M10"/>
    <mergeCell ref="O9:O10"/>
    <mergeCell ref="I15:I16"/>
    <mergeCell ref="A17:H17"/>
    <mergeCell ref="A18:A19"/>
    <mergeCell ref="I18:I19"/>
    <mergeCell ref="G15:G16"/>
    <mergeCell ref="A15:A16"/>
    <mergeCell ref="B15:B16"/>
    <mergeCell ref="B18:B19"/>
    <mergeCell ref="D18:D19"/>
    <mergeCell ref="E18:E19"/>
    <mergeCell ref="F18:F19"/>
    <mergeCell ref="A5:BB5"/>
    <mergeCell ref="A9:A10"/>
    <mergeCell ref="B9:B10"/>
    <mergeCell ref="U18:U19"/>
    <mergeCell ref="U21:U22"/>
    <mergeCell ref="Y18:Y19"/>
    <mergeCell ref="W6:W7"/>
    <mergeCell ref="Y6:Y7"/>
    <mergeCell ref="W18:W19"/>
    <mergeCell ref="W21:W22"/>
    <mergeCell ref="Y21:Y22"/>
    <mergeCell ref="W9:W10"/>
    <mergeCell ref="AA18:AA19"/>
    <mergeCell ref="AA21:AA22"/>
    <mergeCell ref="AC12:AC13"/>
    <mergeCell ref="AC15:AC16"/>
    <mergeCell ref="AC18:AC19"/>
    <mergeCell ref="AC21:AC22"/>
    <mergeCell ref="AM6:AM7"/>
    <mergeCell ref="AO6:AO7"/>
    <mergeCell ref="W12:W13"/>
    <mergeCell ref="W15:W16"/>
    <mergeCell ref="Y9:Y10"/>
    <mergeCell ref="Y12:Y13"/>
    <mergeCell ref="Y15:Y16"/>
    <mergeCell ref="AA9:AA10"/>
    <mergeCell ref="AA12:AA13"/>
    <mergeCell ref="AA15:AA16"/>
    <mergeCell ref="AG9:AG10"/>
    <mergeCell ref="AG12:AG13"/>
    <mergeCell ref="AG15:AG16"/>
    <mergeCell ref="AE9:AE10"/>
    <mergeCell ref="AE12:AE13"/>
    <mergeCell ref="AE15:AE16"/>
    <mergeCell ref="AE18:AE19"/>
    <mergeCell ref="AE21:AE22"/>
    <mergeCell ref="AI21:AI22"/>
    <mergeCell ref="AK9:AK10"/>
    <mergeCell ref="AK12:AK13"/>
    <mergeCell ref="AK15:AK16"/>
    <mergeCell ref="AK18:AK19"/>
    <mergeCell ref="AK21:AK22"/>
    <mergeCell ref="AG18:AG19"/>
    <mergeCell ref="AG21:AG22"/>
    <mergeCell ref="AI9:AI10"/>
    <mergeCell ref="AI12:AI13"/>
    <mergeCell ref="AI15:AI16"/>
    <mergeCell ref="AI18:AI19"/>
    <mergeCell ref="AM18:AM19"/>
    <mergeCell ref="AM21:AM22"/>
    <mergeCell ref="AO9:AO10"/>
    <mergeCell ref="AO12:AO13"/>
    <mergeCell ref="AO15:AO16"/>
    <mergeCell ref="AO18:AO19"/>
    <mergeCell ref="AO21:AO22"/>
    <mergeCell ref="AM9:AM10"/>
    <mergeCell ref="AM12:AM13"/>
    <mergeCell ref="AM15:AM16"/>
    <mergeCell ref="AQ9:AQ10"/>
    <mergeCell ref="AQ12:AQ13"/>
    <mergeCell ref="AQ15:AQ16"/>
    <mergeCell ref="AQ18:AQ19"/>
    <mergeCell ref="AQ21:AQ22"/>
    <mergeCell ref="AS18:AS19"/>
    <mergeCell ref="AS21:AS22"/>
    <mergeCell ref="AU9:AU10"/>
    <mergeCell ref="AU12:AU13"/>
    <mergeCell ref="AU15:AU16"/>
    <mergeCell ref="AU18:AU19"/>
    <mergeCell ref="AU21:AU22"/>
    <mergeCell ref="AS9:AS10"/>
    <mergeCell ref="AS12:AS13"/>
    <mergeCell ref="AS15:AS16"/>
    <mergeCell ref="AW9:AW10"/>
    <mergeCell ref="AW12:AW13"/>
    <mergeCell ref="AW15:AW16"/>
    <mergeCell ref="AW18:AW19"/>
    <mergeCell ref="AW21:AW22"/>
    <mergeCell ref="AY9:AY10"/>
    <mergeCell ref="AY12:AY13"/>
    <mergeCell ref="AY15:AY16"/>
    <mergeCell ref="AY18:AY19"/>
    <mergeCell ref="AY21:AY22"/>
  </mergeCells>
  <conditionalFormatting sqref="I12:I13">
    <cfRule type="dataBar" priority="207">
      <dataBar>
        <cfvo type="min"/>
        <cfvo type="max"/>
        <color rgb="FFD6007B"/>
      </dataBar>
      <extLst>
        <ext xmlns:x14="http://schemas.microsoft.com/office/spreadsheetml/2009/9/main" uri="{B025F937-C7B1-47D3-B67F-A62EFF666E3E}">
          <x14:id>{8E9A68C6-846D-424E-B548-45993B812CBF}</x14:id>
        </ext>
      </extLst>
    </cfRule>
  </conditionalFormatting>
  <conditionalFormatting sqref="I15:I16">
    <cfRule type="dataBar" priority="345">
      <dataBar>
        <cfvo type="min"/>
        <cfvo type="max"/>
        <color rgb="FFD6007B"/>
      </dataBar>
      <extLst>
        <ext xmlns:x14="http://schemas.microsoft.com/office/spreadsheetml/2009/9/main" uri="{B025F937-C7B1-47D3-B67F-A62EFF666E3E}">
          <x14:id>{E8D4A463-6A07-4E68-A4A2-D6B6F5530284}</x14:id>
        </ext>
      </extLst>
    </cfRule>
  </conditionalFormatting>
  <conditionalFormatting sqref="I18:I19">
    <cfRule type="dataBar" priority="205">
      <dataBar>
        <cfvo type="min"/>
        <cfvo type="max"/>
        <color rgb="FFD6007B"/>
      </dataBar>
      <extLst>
        <ext xmlns:x14="http://schemas.microsoft.com/office/spreadsheetml/2009/9/main" uri="{B025F937-C7B1-47D3-B67F-A62EFF666E3E}">
          <x14:id>{88AC03E1-E041-493B-8267-5FA174C590F1}</x14:id>
        </ext>
      </extLst>
    </cfRule>
  </conditionalFormatting>
  <conditionalFormatting sqref="I21:I22">
    <cfRule type="dataBar" priority="204">
      <dataBar>
        <cfvo type="min"/>
        <cfvo type="max"/>
        <color rgb="FFD6007B"/>
      </dataBar>
      <extLst>
        <ext xmlns:x14="http://schemas.microsoft.com/office/spreadsheetml/2009/9/main" uri="{B025F937-C7B1-47D3-B67F-A62EFF666E3E}">
          <x14:id>{7151CEFA-80FD-44CB-9AB8-3411A2EB0EAF}</x14:id>
        </ext>
      </extLst>
    </cfRule>
  </conditionalFormatting>
  <conditionalFormatting sqref="I24:I25">
    <cfRule type="dataBar" priority="74">
      <dataBar>
        <cfvo type="min"/>
        <cfvo type="max"/>
        <color rgb="FFD6007B"/>
      </dataBar>
      <extLst>
        <ext xmlns:x14="http://schemas.microsoft.com/office/spreadsheetml/2009/9/main" uri="{B025F937-C7B1-47D3-B67F-A62EFF666E3E}">
          <x14:id>{A47C30BB-E32B-48F7-8A32-181159B0A23E}</x14:id>
        </ext>
      </extLst>
    </cfRule>
  </conditionalFormatting>
  <conditionalFormatting sqref="I9:J25">
    <cfRule type="dataBar" priority="206">
      <dataBar>
        <cfvo type="min"/>
        <cfvo type="max"/>
        <color rgb="FFD6007B"/>
      </dataBar>
      <extLst>
        <ext xmlns:x14="http://schemas.microsoft.com/office/spreadsheetml/2009/9/main" uri="{B025F937-C7B1-47D3-B67F-A62EFF666E3E}">
          <x14:id>{5EC15DF9-54FB-4FED-A908-0D1A7E1FC0B8}</x14:id>
        </ext>
      </extLst>
    </cfRule>
  </conditionalFormatting>
  <conditionalFormatting sqref="I24:J25">
    <cfRule type="dataBar" priority="93">
      <dataBar>
        <cfvo type="min"/>
        <cfvo type="max"/>
        <color rgb="FFD6007B"/>
      </dataBar>
      <extLst>
        <ext xmlns:x14="http://schemas.microsoft.com/office/spreadsheetml/2009/9/main" uri="{B025F937-C7B1-47D3-B67F-A62EFF666E3E}">
          <x14:id>{473ADFF3-0BA3-4276-A1B4-8920D12717C8}</x14:id>
        </ext>
      </extLst>
    </cfRule>
  </conditionalFormatting>
  <conditionalFormatting sqref="I11:Q11 I17:Q17 I14:Q14 I20:Q20">
    <cfRule type="dataBar" priority="358">
      <dataBar>
        <cfvo type="min"/>
        <cfvo type="max"/>
        <color rgb="FFD6007B"/>
      </dataBar>
      <extLst>
        <ext xmlns:x14="http://schemas.microsoft.com/office/spreadsheetml/2009/9/main" uri="{B025F937-C7B1-47D3-B67F-A62EFF666E3E}">
          <x14:id>{DDA11D83-AEE3-4A5C-BB65-F3C88DB7EADE}</x14:id>
        </ext>
      </extLst>
    </cfRule>
  </conditionalFormatting>
  <conditionalFormatting sqref="K9:K10">
    <cfRule type="dataBar" priority="344">
      <dataBar>
        <cfvo type="min"/>
        <cfvo type="max"/>
        <color rgb="FFD6007B"/>
      </dataBar>
      <extLst>
        <ext xmlns:x14="http://schemas.microsoft.com/office/spreadsheetml/2009/9/main" uri="{B025F937-C7B1-47D3-B67F-A62EFF666E3E}">
          <x14:id>{8C0DF1C2-74F3-41EA-B8E5-FE52EFD39CF8}</x14:id>
        </ext>
      </extLst>
    </cfRule>
  </conditionalFormatting>
  <conditionalFormatting sqref="K12:K13">
    <cfRule type="dataBar" priority="289">
      <dataBar>
        <cfvo type="min"/>
        <cfvo type="max"/>
        <color rgb="FFD6007B"/>
      </dataBar>
      <extLst>
        <ext xmlns:x14="http://schemas.microsoft.com/office/spreadsheetml/2009/9/main" uri="{B025F937-C7B1-47D3-B67F-A62EFF666E3E}">
          <x14:id>{18FA833B-2D68-43A6-93C7-9BCFBDF58215}</x14:id>
        </ext>
      </extLst>
    </cfRule>
  </conditionalFormatting>
  <conditionalFormatting sqref="K15:K16">
    <cfRule type="dataBar" priority="200">
      <dataBar>
        <cfvo type="min"/>
        <cfvo type="max"/>
        <color rgb="FFD6007B"/>
      </dataBar>
      <extLst>
        <ext xmlns:x14="http://schemas.microsoft.com/office/spreadsheetml/2009/9/main" uri="{B025F937-C7B1-47D3-B67F-A62EFF666E3E}">
          <x14:id>{FF82D294-0FB6-40CF-B34D-2B89F097FA4D}</x14:id>
        </ext>
      </extLst>
    </cfRule>
    <cfRule type="dataBar" priority="201">
      <dataBar>
        <cfvo type="min"/>
        <cfvo type="max"/>
        <color rgb="FFD6007B"/>
      </dataBar>
      <extLst>
        <ext xmlns:x14="http://schemas.microsoft.com/office/spreadsheetml/2009/9/main" uri="{B025F937-C7B1-47D3-B67F-A62EFF666E3E}">
          <x14:id>{D5485BC0-D32A-4592-878C-CEC74472030B}</x14:id>
        </ext>
      </extLst>
    </cfRule>
  </conditionalFormatting>
  <conditionalFormatting sqref="K18:K19">
    <cfRule type="dataBar" priority="198">
      <dataBar>
        <cfvo type="min"/>
        <cfvo type="max"/>
        <color rgb="FFD6007B"/>
      </dataBar>
      <extLst>
        <ext xmlns:x14="http://schemas.microsoft.com/office/spreadsheetml/2009/9/main" uri="{B025F937-C7B1-47D3-B67F-A62EFF666E3E}">
          <x14:id>{0079AB9B-7633-4508-BDE2-1B67E61DE136}</x14:id>
        </ext>
      </extLst>
    </cfRule>
    <cfRule type="dataBar" priority="199">
      <dataBar>
        <cfvo type="min"/>
        <cfvo type="max"/>
        <color rgb="FFD6007B"/>
      </dataBar>
      <extLst>
        <ext xmlns:x14="http://schemas.microsoft.com/office/spreadsheetml/2009/9/main" uri="{B025F937-C7B1-47D3-B67F-A62EFF666E3E}">
          <x14:id>{4826F334-9C35-42EC-9969-DDC02A06B0CF}</x14:id>
        </ext>
      </extLst>
    </cfRule>
  </conditionalFormatting>
  <conditionalFormatting sqref="K21:K22">
    <cfRule type="dataBar" priority="196">
      <dataBar>
        <cfvo type="min"/>
        <cfvo type="max"/>
        <color rgb="FFD6007B"/>
      </dataBar>
      <extLst>
        <ext xmlns:x14="http://schemas.microsoft.com/office/spreadsheetml/2009/9/main" uri="{B025F937-C7B1-47D3-B67F-A62EFF666E3E}">
          <x14:id>{438B98C5-AA09-45A4-A8BB-9A9309401253}</x14:id>
        </ext>
      </extLst>
    </cfRule>
    <cfRule type="dataBar" priority="197">
      <dataBar>
        <cfvo type="min"/>
        <cfvo type="max"/>
        <color rgb="FFD6007B"/>
      </dataBar>
      <extLst>
        <ext xmlns:x14="http://schemas.microsoft.com/office/spreadsheetml/2009/9/main" uri="{B025F937-C7B1-47D3-B67F-A62EFF666E3E}">
          <x14:id>{2652B398-8F2F-4B58-89FF-7A125F4EA889}</x14:id>
        </ext>
      </extLst>
    </cfRule>
  </conditionalFormatting>
  <conditionalFormatting sqref="K24:K25">
    <cfRule type="dataBar" priority="73">
      <dataBar>
        <cfvo type="min"/>
        <cfvo type="max"/>
        <color rgb="FFD6007B"/>
      </dataBar>
      <extLst>
        <ext xmlns:x14="http://schemas.microsoft.com/office/spreadsheetml/2009/9/main" uri="{B025F937-C7B1-47D3-B67F-A62EFF666E3E}">
          <x14:id>{15376D45-F989-455F-B430-2DF9D1DE4565}</x14:id>
        </ext>
      </extLst>
    </cfRule>
  </conditionalFormatting>
  <conditionalFormatting sqref="K9:K25">
    <cfRule type="dataBar" priority="72">
      <dataBar>
        <cfvo type="min"/>
        <cfvo type="max"/>
        <color rgb="FFD6007B"/>
      </dataBar>
      <extLst>
        <ext xmlns:x14="http://schemas.microsoft.com/office/spreadsheetml/2009/9/main" uri="{B025F937-C7B1-47D3-B67F-A62EFF666E3E}">
          <x14:id>{24701D79-D03A-46AC-B88B-0DB1B44C5051}</x14:id>
        </ext>
      </extLst>
    </cfRule>
  </conditionalFormatting>
  <conditionalFormatting sqref="M12:M13">
    <cfRule type="dataBar" priority="195">
      <dataBar>
        <cfvo type="min"/>
        <cfvo type="max"/>
        <color rgb="FFD6007B"/>
      </dataBar>
      <extLst>
        <ext xmlns:x14="http://schemas.microsoft.com/office/spreadsheetml/2009/9/main" uri="{B025F937-C7B1-47D3-B67F-A62EFF666E3E}">
          <x14:id>{FAEDB54B-9F90-40D6-8358-B78E1924507A}</x14:id>
        </ext>
      </extLst>
    </cfRule>
  </conditionalFormatting>
  <conditionalFormatting sqref="M15:M16">
    <cfRule type="dataBar" priority="194">
      <dataBar>
        <cfvo type="min"/>
        <cfvo type="max"/>
        <color rgb="FFD6007B"/>
      </dataBar>
      <extLst>
        <ext xmlns:x14="http://schemas.microsoft.com/office/spreadsheetml/2009/9/main" uri="{B025F937-C7B1-47D3-B67F-A62EFF666E3E}">
          <x14:id>{C4A61577-3467-40E6-9893-C5EA9AE391D5}</x14:id>
        </ext>
      </extLst>
    </cfRule>
  </conditionalFormatting>
  <conditionalFormatting sqref="M18:M19">
    <cfRule type="dataBar" priority="193">
      <dataBar>
        <cfvo type="min"/>
        <cfvo type="max"/>
        <color rgb="FFD6007B"/>
      </dataBar>
      <extLst>
        <ext xmlns:x14="http://schemas.microsoft.com/office/spreadsheetml/2009/9/main" uri="{B025F937-C7B1-47D3-B67F-A62EFF666E3E}">
          <x14:id>{772A3ABF-93ED-4935-A21F-70E7A0D82DCB}</x14:id>
        </ext>
      </extLst>
    </cfRule>
  </conditionalFormatting>
  <conditionalFormatting sqref="M21:M22">
    <cfRule type="dataBar" priority="192">
      <dataBar>
        <cfvo type="min"/>
        <cfvo type="max"/>
        <color rgb="FFD6007B"/>
      </dataBar>
      <extLst>
        <ext xmlns:x14="http://schemas.microsoft.com/office/spreadsheetml/2009/9/main" uri="{B025F937-C7B1-47D3-B67F-A62EFF666E3E}">
          <x14:id>{7D86880F-7AF8-4B58-811C-99C7593DD84F}</x14:id>
        </ext>
      </extLst>
    </cfRule>
  </conditionalFormatting>
  <conditionalFormatting sqref="M24:M25">
    <cfRule type="dataBar" priority="71">
      <dataBar>
        <cfvo type="min"/>
        <cfvo type="max"/>
        <color rgb="FFD6007B"/>
      </dataBar>
      <extLst>
        <ext xmlns:x14="http://schemas.microsoft.com/office/spreadsheetml/2009/9/main" uri="{B025F937-C7B1-47D3-B67F-A62EFF666E3E}">
          <x14:id>{BFBCED59-BB43-4035-A72C-41A1A08FC2C6}</x14:id>
        </ext>
      </extLst>
    </cfRule>
  </conditionalFormatting>
  <conditionalFormatting sqref="O12:O13">
    <cfRule type="dataBar" priority="191">
      <dataBar>
        <cfvo type="min"/>
        <cfvo type="max"/>
        <color rgb="FFD6007B"/>
      </dataBar>
      <extLst>
        <ext xmlns:x14="http://schemas.microsoft.com/office/spreadsheetml/2009/9/main" uri="{B025F937-C7B1-47D3-B67F-A62EFF666E3E}">
          <x14:id>{0078249A-19B7-4CCC-A4D2-4A51DA6FE390}</x14:id>
        </ext>
      </extLst>
    </cfRule>
  </conditionalFormatting>
  <conditionalFormatting sqref="O15:O16">
    <cfRule type="dataBar" priority="351">
      <dataBar>
        <cfvo type="min"/>
        <cfvo type="max"/>
        <color rgb="FFD6007B"/>
      </dataBar>
      <extLst>
        <ext xmlns:x14="http://schemas.microsoft.com/office/spreadsheetml/2009/9/main" uri="{B025F937-C7B1-47D3-B67F-A62EFF666E3E}">
          <x14:id>{75C7DE9F-C4B4-4462-8A19-DBFAD4DF180A}</x14:id>
        </ext>
      </extLst>
    </cfRule>
  </conditionalFormatting>
  <conditionalFormatting sqref="O18:O19">
    <cfRule type="dataBar" priority="189">
      <dataBar>
        <cfvo type="min"/>
        <cfvo type="max"/>
        <color rgb="FFD6007B"/>
      </dataBar>
      <extLst>
        <ext xmlns:x14="http://schemas.microsoft.com/office/spreadsheetml/2009/9/main" uri="{B025F937-C7B1-47D3-B67F-A62EFF666E3E}">
          <x14:id>{27A1368F-4738-4308-A43A-C938C99863A3}</x14:id>
        </ext>
      </extLst>
    </cfRule>
  </conditionalFormatting>
  <conditionalFormatting sqref="O21:O22">
    <cfRule type="dataBar" priority="188">
      <dataBar>
        <cfvo type="min"/>
        <cfvo type="max"/>
        <color rgb="FFD6007B"/>
      </dataBar>
      <extLst>
        <ext xmlns:x14="http://schemas.microsoft.com/office/spreadsheetml/2009/9/main" uri="{B025F937-C7B1-47D3-B67F-A62EFF666E3E}">
          <x14:id>{40D12176-2E2B-4B3B-B105-53C63B5ECD14}</x14:id>
        </ext>
      </extLst>
    </cfRule>
  </conditionalFormatting>
  <conditionalFormatting sqref="O24:O25">
    <cfRule type="dataBar" priority="70">
      <dataBar>
        <cfvo type="min"/>
        <cfvo type="max"/>
        <color rgb="FFD6007B"/>
      </dataBar>
      <extLst>
        <ext xmlns:x14="http://schemas.microsoft.com/office/spreadsheetml/2009/9/main" uri="{B025F937-C7B1-47D3-B67F-A62EFF666E3E}">
          <x14:id>{8F092C61-01EE-47F5-B7D9-41F4309476D0}</x14:id>
        </ext>
      </extLst>
    </cfRule>
  </conditionalFormatting>
  <conditionalFormatting sqref="Q12:Q13">
    <cfRule type="dataBar" priority="187">
      <dataBar>
        <cfvo type="min"/>
        <cfvo type="max"/>
        <color rgb="FFD6007B"/>
      </dataBar>
      <extLst>
        <ext xmlns:x14="http://schemas.microsoft.com/office/spreadsheetml/2009/9/main" uri="{B025F937-C7B1-47D3-B67F-A62EFF666E3E}">
          <x14:id>{4BCD289B-82A4-4668-B38E-F015893AEFF3}</x14:id>
        </ext>
      </extLst>
    </cfRule>
  </conditionalFormatting>
  <conditionalFormatting sqref="Q15:Q16">
    <cfRule type="dataBar" priority="186">
      <dataBar>
        <cfvo type="min"/>
        <cfvo type="max"/>
        <color rgb="FFD6007B"/>
      </dataBar>
      <extLst>
        <ext xmlns:x14="http://schemas.microsoft.com/office/spreadsheetml/2009/9/main" uri="{B025F937-C7B1-47D3-B67F-A62EFF666E3E}">
          <x14:id>{EC3B5512-C7EE-4801-AF27-9CC98783DB1D}</x14:id>
        </ext>
      </extLst>
    </cfRule>
  </conditionalFormatting>
  <conditionalFormatting sqref="Q18:Q19">
    <cfRule type="dataBar" priority="185">
      <dataBar>
        <cfvo type="min"/>
        <cfvo type="max"/>
        <color rgb="FFD6007B"/>
      </dataBar>
      <extLst>
        <ext xmlns:x14="http://schemas.microsoft.com/office/spreadsheetml/2009/9/main" uri="{B025F937-C7B1-47D3-B67F-A62EFF666E3E}">
          <x14:id>{33B9C2E8-D7B7-4937-B674-C3CEDA279169}</x14:id>
        </ext>
      </extLst>
    </cfRule>
  </conditionalFormatting>
  <conditionalFormatting sqref="Q21:Q22">
    <cfRule type="dataBar" priority="184">
      <dataBar>
        <cfvo type="min"/>
        <cfvo type="max"/>
        <color rgb="FFD6007B"/>
      </dataBar>
      <extLst>
        <ext xmlns:x14="http://schemas.microsoft.com/office/spreadsheetml/2009/9/main" uri="{B025F937-C7B1-47D3-B67F-A62EFF666E3E}">
          <x14:id>{F4D14702-EEE7-4D49-BB39-1D6B9DE81C98}</x14:id>
        </ext>
      </extLst>
    </cfRule>
  </conditionalFormatting>
  <conditionalFormatting sqref="Q24:Q25">
    <cfRule type="dataBar" priority="69">
      <dataBar>
        <cfvo type="min"/>
        <cfvo type="max"/>
        <color rgb="FFD6007B"/>
      </dataBar>
      <extLst>
        <ext xmlns:x14="http://schemas.microsoft.com/office/spreadsheetml/2009/9/main" uri="{B025F937-C7B1-47D3-B67F-A62EFF666E3E}">
          <x14:id>{76213234-5E6A-453C-884E-297F5FEB486D}</x14:id>
        </ext>
      </extLst>
    </cfRule>
  </conditionalFormatting>
  <conditionalFormatting sqref="S9:S10">
    <cfRule type="dataBar" priority="288">
      <dataBar>
        <cfvo type="num" val="0"/>
        <cfvo type="num" val="1"/>
        <color rgb="FFD6007B"/>
      </dataBar>
      <extLst>
        <ext xmlns:x14="http://schemas.microsoft.com/office/spreadsheetml/2009/9/main" uri="{B025F937-C7B1-47D3-B67F-A62EFF666E3E}">
          <x14:id>{340D090A-487C-4855-A518-99C59B589FDF}</x14:id>
        </ext>
      </extLst>
    </cfRule>
  </conditionalFormatting>
  <conditionalFormatting sqref="S12:S13">
    <cfRule type="dataBar" priority="182">
      <dataBar>
        <cfvo type="num" val="0"/>
        <cfvo type="num" val="1"/>
        <color rgb="FFD6007B"/>
      </dataBar>
      <extLst>
        <ext xmlns:x14="http://schemas.microsoft.com/office/spreadsheetml/2009/9/main" uri="{B025F937-C7B1-47D3-B67F-A62EFF666E3E}">
          <x14:id>{32D4DBC0-C517-4C9B-960A-4128D92B5173}</x14:id>
        </ext>
      </extLst>
    </cfRule>
    <cfRule type="dataBar" priority="183">
      <dataBar>
        <cfvo type="min"/>
        <cfvo type="max"/>
        <color rgb="FFD6007B"/>
      </dataBar>
      <extLst>
        <ext xmlns:x14="http://schemas.microsoft.com/office/spreadsheetml/2009/9/main" uri="{B025F937-C7B1-47D3-B67F-A62EFF666E3E}">
          <x14:id>{6CAE17C5-BFB3-40AE-8202-2EA7A3CD15D0}</x14:id>
        </ext>
      </extLst>
    </cfRule>
  </conditionalFormatting>
  <conditionalFormatting sqref="S15:S16">
    <cfRule type="dataBar" priority="180">
      <dataBar>
        <cfvo type="min"/>
        <cfvo type="max"/>
        <color rgb="FFD6007B"/>
      </dataBar>
      <extLst>
        <ext xmlns:x14="http://schemas.microsoft.com/office/spreadsheetml/2009/9/main" uri="{B025F937-C7B1-47D3-B67F-A62EFF666E3E}">
          <x14:id>{8BA1DFAB-6048-4289-99A5-537DA799E2C8}</x14:id>
        </ext>
      </extLst>
    </cfRule>
    <cfRule type="dataBar" priority="181">
      <dataBar>
        <cfvo type="min"/>
        <cfvo type="max"/>
        <color rgb="FFD6007B"/>
      </dataBar>
      <extLst>
        <ext xmlns:x14="http://schemas.microsoft.com/office/spreadsheetml/2009/9/main" uri="{B025F937-C7B1-47D3-B67F-A62EFF666E3E}">
          <x14:id>{7AD1FCD2-4CD6-455F-8E2E-386BAFA55D2C}</x14:id>
        </ext>
      </extLst>
    </cfRule>
  </conditionalFormatting>
  <conditionalFormatting sqref="S18:S19">
    <cfRule type="dataBar" priority="178">
      <dataBar>
        <cfvo type="min"/>
        <cfvo type="max"/>
        <color rgb="FFD6007B"/>
      </dataBar>
      <extLst>
        <ext xmlns:x14="http://schemas.microsoft.com/office/spreadsheetml/2009/9/main" uri="{B025F937-C7B1-47D3-B67F-A62EFF666E3E}">
          <x14:id>{9C6273A0-D15C-4FFE-8730-37C9E327FA96}</x14:id>
        </ext>
      </extLst>
    </cfRule>
    <cfRule type="dataBar" priority="179">
      <dataBar>
        <cfvo type="min"/>
        <cfvo type="max"/>
        <color rgb="FFD6007B"/>
      </dataBar>
      <extLst>
        <ext xmlns:x14="http://schemas.microsoft.com/office/spreadsheetml/2009/9/main" uri="{B025F937-C7B1-47D3-B67F-A62EFF666E3E}">
          <x14:id>{A1137C57-8559-4CF8-9A34-184E2202C3E0}</x14:id>
        </ext>
      </extLst>
    </cfRule>
  </conditionalFormatting>
  <conditionalFormatting sqref="S21:S22">
    <cfRule type="dataBar" priority="176">
      <dataBar>
        <cfvo type="min"/>
        <cfvo type="max"/>
        <color rgb="FFD6007B"/>
      </dataBar>
      <extLst>
        <ext xmlns:x14="http://schemas.microsoft.com/office/spreadsheetml/2009/9/main" uri="{B025F937-C7B1-47D3-B67F-A62EFF666E3E}">
          <x14:id>{2671C56D-0831-490E-A231-6C4918EFF1D0}</x14:id>
        </ext>
      </extLst>
    </cfRule>
    <cfRule type="dataBar" priority="177">
      <dataBar>
        <cfvo type="min"/>
        <cfvo type="max"/>
        <color rgb="FFD6007B"/>
      </dataBar>
      <extLst>
        <ext xmlns:x14="http://schemas.microsoft.com/office/spreadsheetml/2009/9/main" uri="{B025F937-C7B1-47D3-B67F-A62EFF666E3E}">
          <x14:id>{65C372DB-802A-4255-BADD-C8D87B0B7638}</x14:id>
        </ext>
      </extLst>
    </cfRule>
  </conditionalFormatting>
  <conditionalFormatting sqref="S24:S25">
    <cfRule type="dataBar" priority="67">
      <dataBar>
        <cfvo type="min"/>
        <cfvo type="max"/>
        <color rgb="FFD6007B"/>
      </dataBar>
      <extLst>
        <ext xmlns:x14="http://schemas.microsoft.com/office/spreadsheetml/2009/9/main" uri="{B025F937-C7B1-47D3-B67F-A62EFF666E3E}">
          <x14:id>{1CD722B1-B0F2-49DB-A3B2-945116DA94EF}</x14:id>
        </ext>
      </extLst>
    </cfRule>
    <cfRule type="dataBar" priority="68">
      <dataBar>
        <cfvo type="min"/>
        <cfvo type="max"/>
        <color rgb="FFD6007B"/>
      </dataBar>
      <extLst>
        <ext xmlns:x14="http://schemas.microsoft.com/office/spreadsheetml/2009/9/main" uri="{B025F937-C7B1-47D3-B67F-A62EFF666E3E}">
          <x14:id>{ADDF04BF-6921-46CA-9AAD-73F0563F6E46}</x14:id>
        </ext>
      </extLst>
    </cfRule>
  </conditionalFormatting>
  <conditionalFormatting sqref="U9:U10">
    <cfRule type="dataBar" priority="490">
      <dataBar>
        <cfvo type="min"/>
        <cfvo type="max"/>
        <color rgb="FFD6007B"/>
      </dataBar>
      <extLst>
        <ext xmlns:x14="http://schemas.microsoft.com/office/spreadsheetml/2009/9/main" uri="{B025F937-C7B1-47D3-B67F-A62EFF666E3E}">
          <x14:id>{4C0979C0-0D32-4630-B81B-C070B94018A9}</x14:id>
        </ext>
      </extLst>
    </cfRule>
  </conditionalFormatting>
  <conditionalFormatting sqref="U9:U22">
    <cfRule type="dataBar" priority="491">
      <dataBar>
        <cfvo type="min"/>
        <cfvo type="max"/>
        <color rgb="FFD6007B"/>
      </dataBar>
      <extLst>
        <ext xmlns:x14="http://schemas.microsoft.com/office/spreadsheetml/2009/9/main" uri="{B025F937-C7B1-47D3-B67F-A62EFF666E3E}">
          <x14:id>{CCD3F35F-F72A-4D27-B230-E069CCAD3A8A}</x14:id>
        </ext>
      </extLst>
    </cfRule>
  </conditionalFormatting>
  <conditionalFormatting sqref="U11 U17 U14 U20">
    <cfRule type="dataBar" priority="486">
      <dataBar>
        <cfvo type="min"/>
        <cfvo type="max"/>
        <color rgb="FFD6007B"/>
      </dataBar>
      <extLst>
        <ext xmlns:x14="http://schemas.microsoft.com/office/spreadsheetml/2009/9/main" uri="{B025F937-C7B1-47D3-B67F-A62EFF666E3E}">
          <x14:id>{E7ED55FE-D87F-4A92-9171-BBC9832CEA56}</x14:id>
        </ext>
      </extLst>
    </cfRule>
  </conditionalFormatting>
  <conditionalFormatting sqref="U12:U13">
    <cfRule type="dataBar" priority="175">
      <dataBar>
        <cfvo type="min"/>
        <cfvo type="max"/>
        <color rgb="FFD6007B"/>
      </dataBar>
      <extLst>
        <ext xmlns:x14="http://schemas.microsoft.com/office/spreadsheetml/2009/9/main" uri="{B025F937-C7B1-47D3-B67F-A62EFF666E3E}">
          <x14:id>{9B769BA9-7D88-44AD-9B3A-0418A4517152}</x14:id>
        </ext>
      </extLst>
    </cfRule>
  </conditionalFormatting>
  <conditionalFormatting sqref="U15:U16">
    <cfRule type="dataBar" priority="174">
      <dataBar>
        <cfvo type="min"/>
        <cfvo type="max"/>
        <color rgb="FFD6007B"/>
      </dataBar>
      <extLst>
        <ext xmlns:x14="http://schemas.microsoft.com/office/spreadsheetml/2009/9/main" uri="{B025F937-C7B1-47D3-B67F-A62EFF666E3E}">
          <x14:id>{D7964331-56B3-4C9C-9661-22A1FE547484}</x14:id>
        </ext>
      </extLst>
    </cfRule>
  </conditionalFormatting>
  <conditionalFormatting sqref="U18:U19">
    <cfRule type="dataBar" priority="173">
      <dataBar>
        <cfvo type="min"/>
        <cfvo type="max"/>
        <color rgb="FFD6007B"/>
      </dataBar>
      <extLst>
        <ext xmlns:x14="http://schemas.microsoft.com/office/spreadsheetml/2009/9/main" uri="{B025F937-C7B1-47D3-B67F-A62EFF666E3E}">
          <x14:id>{9E23A826-4D26-4660-A192-0A0705D7E18D}</x14:id>
        </ext>
      </extLst>
    </cfRule>
  </conditionalFormatting>
  <conditionalFormatting sqref="U21:U22">
    <cfRule type="dataBar" priority="172">
      <dataBar>
        <cfvo type="min"/>
        <cfvo type="max"/>
        <color rgb="FFD6007B"/>
      </dataBar>
      <extLst>
        <ext xmlns:x14="http://schemas.microsoft.com/office/spreadsheetml/2009/9/main" uri="{B025F937-C7B1-47D3-B67F-A62EFF666E3E}">
          <x14:id>{2E2AF105-F75C-4977-B2DE-843738E54BE1}</x14:id>
        </ext>
      </extLst>
    </cfRule>
  </conditionalFormatting>
  <conditionalFormatting sqref="U24:U25">
    <cfRule type="dataBar" priority="66">
      <dataBar>
        <cfvo type="min"/>
        <cfvo type="max"/>
        <color rgb="FFD6007B"/>
      </dataBar>
      <extLst>
        <ext xmlns:x14="http://schemas.microsoft.com/office/spreadsheetml/2009/9/main" uri="{B025F937-C7B1-47D3-B67F-A62EFF666E3E}">
          <x14:id>{A672B98E-0540-4E36-9D4A-7DFF584EDD94}</x14:id>
        </ext>
      </extLst>
    </cfRule>
    <cfRule type="dataBar" priority="95">
      <dataBar>
        <cfvo type="min"/>
        <cfvo type="max"/>
        <color rgb="FFD6007B"/>
      </dataBar>
      <extLst>
        <ext xmlns:x14="http://schemas.microsoft.com/office/spreadsheetml/2009/9/main" uri="{B025F937-C7B1-47D3-B67F-A62EFF666E3E}">
          <x14:id>{9CB4ECB6-0A3E-4004-A48C-219A83649DC4}</x14:id>
        </ext>
      </extLst>
    </cfRule>
  </conditionalFormatting>
  <conditionalFormatting sqref="W9:W10">
    <cfRule type="dataBar" priority="257">
      <dataBar>
        <cfvo type="min"/>
        <cfvo type="max"/>
        <color rgb="FFD6007B"/>
      </dataBar>
      <extLst>
        <ext xmlns:x14="http://schemas.microsoft.com/office/spreadsheetml/2009/9/main" uri="{B025F937-C7B1-47D3-B67F-A62EFF666E3E}">
          <x14:id>{104E888B-99BD-44BF-8990-4CD38E82DB2F}</x14:id>
        </ext>
      </extLst>
    </cfRule>
  </conditionalFormatting>
  <conditionalFormatting sqref="V9:V22">
    <cfRule type="dataBar" priority="34">
      <dataBar>
        <cfvo type="min"/>
        <cfvo type="max"/>
        <color rgb="FFD6007B"/>
      </dataBar>
      <extLst>
        <ext xmlns:x14="http://schemas.microsoft.com/office/spreadsheetml/2009/9/main" uri="{B025F937-C7B1-47D3-B67F-A62EFF666E3E}">
          <x14:id>{17E29DFB-74BA-4698-BF33-F2824209A48A}</x14:id>
        </ext>
      </extLst>
    </cfRule>
  </conditionalFormatting>
  <conditionalFormatting sqref="W17 W11 W14 W20">
    <cfRule type="dataBar" priority="258">
      <dataBar>
        <cfvo type="min"/>
        <cfvo type="max"/>
        <color rgb="FFD6007B"/>
      </dataBar>
      <extLst>
        <ext xmlns:x14="http://schemas.microsoft.com/office/spreadsheetml/2009/9/main" uri="{B025F937-C7B1-47D3-B67F-A62EFF666E3E}">
          <x14:id>{0E140A4D-9D52-4B58-ADA8-B729DBD85FAA}</x14:id>
        </ext>
      </extLst>
    </cfRule>
  </conditionalFormatting>
  <conditionalFormatting sqref="W12:W13">
    <cfRule type="dataBar" priority="36">
      <dataBar>
        <cfvo type="min"/>
        <cfvo type="max"/>
        <color rgb="FFD6007B"/>
      </dataBar>
      <extLst>
        <ext xmlns:x14="http://schemas.microsoft.com/office/spreadsheetml/2009/9/main" uri="{B025F937-C7B1-47D3-B67F-A62EFF666E3E}">
          <x14:id>{D75924A8-B2C8-4F95-8EB8-0D64D972AEEE}</x14:id>
        </ext>
      </extLst>
    </cfRule>
    <cfRule type="dataBar" priority="171">
      <dataBar>
        <cfvo type="min"/>
        <cfvo type="max"/>
        <color rgb="FFD6007B"/>
      </dataBar>
      <extLst>
        <ext xmlns:x14="http://schemas.microsoft.com/office/spreadsheetml/2009/9/main" uri="{B025F937-C7B1-47D3-B67F-A62EFF666E3E}">
          <x14:id>{3BC05C83-5FD1-4F83-8181-5662B85F2C6B}</x14:id>
        </ext>
      </extLst>
    </cfRule>
  </conditionalFormatting>
  <conditionalFormatting sqref="W18:W19">
    <cfRule type="dataBar" priority="32">
      <dataBar>
        <cfvo type="min"/>
        <cfvo type="max"/>
        <color rgb="FFD6007B"/>
      </dataBar>
      <extLst>
        <ext xmlns:x14="http://schemas.microsoft.com/office/spreadsheetml/2009/9/main" uri="{B025F937-C7B1-47D3-B67F-A62EFF666E3E}">
          <x14:id>{7F9394AA-04C9-4F8B-BFB3-FD889E720B19}</x14:id>
        </ext>
      </extLst>
    </cfRule>
    <cfRule type="dataBar" priority="33">
      <dataBar>
        <cfvo type="min"/>
        <cfvo type="max"/>
        <color rgb="FFD6007B"/>
      </dataBar>
      <extLst>
        <ext xmlns:x14="http://schemas.microsoft.com/office/spreadsheetml/2009/9/main" uri="{B025F937-C7B1-47D3-B67F-A62EFF666E3E}">
          <x14:id>{D28BDE97-F106-4031-8263-9700C82D21F9}</x14:id>
        </ext>
      </extLst>
    </cfRule>
    <cfRule type="dataBar" priority="169">
      <dataBar>
        <cfvo type="min"/>
        <cfvo type="max"/>
        <color rgb="FFD6007B"/>
      </dataBar>
      <extLst>
        <ext xmlns:x14="http://schemas.microsoft.com/office/spreadsheetml/2009/9/main" uri="{B025F937-C7B1-47D3-B67F-A62EFF666E3E}">
          <x14:id>{579071CB-A8FC-4780-87B7-C221BBC79AC3}</x14:id>
        </ext>
      </extLst>
    </cfRule>
  </conditionalFormatting>
  <conditionalFormatting sqref="W21:W22">
    <cfRule type="dataBar" priority="30">
      <dataBar>
        <cfvo type="min"/>
        <cfvo type="max"/>
        <color rgb="FFD6007B"/>
      </dataBar>
      <extLst>
        <ext xmlns:x14="http://schemas.microsoft.com/office/spreadsheetml/2009/9/main" uri="{B025F937-C7B1-47D3-B67F-A62EFF666E3E}">
          <x14:id>{B24327B2-99FD-4709-8A3E-2E9669EA2FC5}</x14:id>
        </ext>
      </extLst>
    </cfRule>
    <cfRule type="dataBar" priority="31">
      <dataBar>
        <cfvo type="min"/>
        <cfvo type="max"/>
        <color rgb="FFD6007B"/>
      </dataBar>
      <extLst>
        <ext xmlns:x14="http://schemas.microsoft.com/office/spreadsheetml/2009/9/main" uri="{B025F937-C7B1-47D3-B67F-A62EFF666E3E}">
          <x14:id>{DCDDD026-E1F1-46B2-BD23-55937B4FDB4C}</x14:id>
        </ext>
      </extLst>
    </cfRule>
    <cfRule type="dataBar" priority="168">
      <dataBar>
        <cfvo type="min"/>
        <cfvo type="max"/>
        <color rgb="FFD6007B"/>
      </dataBar>
      <extLst>
        <ext xmlns:x14="http://schemas.microsoft.com/office/spreadsheetml/2009/9/main" uri="{B025F937-C7B1-47D3-B67F-A62EFF666E3E}">
          <x14:id>{2F110019-13F7-4F2B-B7B9-F2F9F7E62396}</x14:id>
        </ext>
      </extLst>
    </cfRule>
  </conditionalFormatting>
  <conditionalFormatting sqref="W24:W25">
    <cfRule type="dataBar" priority="27">
      <dataBar>
        <cfvo type="min"/>
        <cfvo type="max"/>
        <color rgb="FFD6007B"/>
      </dataBar>
      <extLst>
        <ext xmlns:x14="http://schemas.microsoft.com/office/spreadsheetml/2009/9/main" uri="{B025F937-C7B1-47D3-B67F-A62EFF666E3E}">
          <x14:id>{7E8C26A3-A7F8-4270-8F10-6440FFFB5479}</x14:id>
        </ext>
      </extLst>
    </cfRule>
    <cfRule type="dataBar" priority="28">
      <dataBar>
        <cfvo type="min"/>
        <cfvo type="max"/>
        <color rgb="FFD6007B"/>
      </dataBar>
      <extLst>
        <ext xmlns:x14="http://schemas.microsoft.com/office/spreadsheetml/2009/9/main" uri="{B025F937-C7B1-47D3-B67F-A62EFF666E3E}">
          <x14:id>{5B0024C4-6AF5-4F72-BA4B-5FCBA52EAFC5}</x14:id>
        </ext>
      </extLst>
    </cfRule>
    <cfRule type="dataBar" priority="29">
      <dataBar>
        <cfvo type="min"/>
        <cfvo type="max"/>
        <color rgb="FFD6007B"/>
      </dataBar>
      <extLst>
        <ext xmlns:x14="http://schemas.microsoft.com/office/spreadsheetml/2009/9/main" uri="{B025F937-C7B1-47D3-B67F-A62EFF666E3E}">
          <x14:id>{8EB3FDEE-8014-4B71-98D6-B0AF1D1BF3D1}</x14:id>
        </ext>
      </extLst>
    </cfRule>
  </conditionalFormatting>
  <conditionalFormatting sqref="Y9:Y10">
    <cfRule type="dataBar" priority="254">
      <dataBar>
        <cfvo type="min"/>
        <cfvo type="max"/>
        <color rgb="FFD6007B"/>
      </dataBar>
      <extLst>
        <ext xmlns:x14="http://schemas.microsoft.com/office/spreadsheetml/2009/9/main" uri="{B025F937-C7B1-47D3-B67F-A62EFF666E3E}">
          <x14:id>{57D09456-AB20-480B-9D11-DAA36BAE5AA0}</x14:id>
        </ext>
      </extLst>
    </cfRule>
  </conditionalFormatting>
  <conditionalFormatting sqref="Y9:Y22">
    <cfRule type="dataBar" priority="253">
      <dataBar>
        <cfvo type="min"/>
        <cfvo type="max"/>
        <color rgb="FFD6007B"/>
      </dataBar>
      <extLst>
        <ext xmlns:x14="http://schemas.microsoft.com/office/spreadsheetml/2009/9/main" uri="{B025F937-C7B1-47D3-B67F-A62EFF666E3E}">
          <x14:id>{DA830B89-A37C-466D-A108-40174AC291DC}</x14:id>
        </ext>
      </extLst>
    </cfRule>
  </conditionalFormatting>
  <conditionalFormatting sqref="Y11 Y17 Y14 Y20">
    <cfRule type="dataBar" priority="255">
      <dataBar>
        <cfvo type="min"/>
        <cfvo type="max"/>
        <color rgb="FFD6007B"/>
      </dataBar>
      <extLst>
        <ext xmlns:x14="http://schemas.microsoft.com/office/spreadsheetml/2009/9/main" uri="{B025F937-C7B1-47D3-B67F-A62EFF666E3E}">
          <x14:id>{8336BA26-DEBC-4D8F-BE50-56644F8EC993}</x14:id>
        </ext>
      </extLst>
    </cfRule>
  </conditionalFormatting>
  <conditionalFormatting sqref="Y12:Y13">
    <cfRule type="dataBar" priority="167">
      <dataBar>
        <cfvo type="min"/>
        <cfvo type="max"/>
        <color rgb="FFD6007B"/>
      </dataBar>
      <extLst>
        <ext xmlns:x14="http://schemas.microsoft.com/office/spreadsheetml/2009/9/main" uri="{B025F937-C7B1-47D3-B67F-A62EFF666E3E}">
          <x14:id>{817828FE-3749-4E00-B57E-AF4FAAF9B8E3}</x14:id>
        </ext>
      </extLst>
    </cfRule>
  </conditionalFormatting>
  <conditionalFormatting sqref="Y15:Y16">
    <cfRule type="dataBar" priority="166">
      <dataBar>
        <cfvo type="min"/>
        <cfvo type="max"/>
        <color rgb="FFD6007B"/>
      </dataBar>
      <extLst>
        <ext xmlns:x14="http://schemas.microsoft.com/office/spreadsheetml/2009/9/main" uri="{B025F937-C7B1-47D3-B67F-A62EFF666E3E}">
          <x14:id>{1CECD2FE-5B07-4754-92BB-287E9FE628CA}</x14:id>
        </ext>
      </extLst>
    </cfRule>
  </conditionalFormatting>
  <conditionalFormatting sqref="Y18:Y19">
    <cfRule type="dataBar" priority="165">
      <dataBar>
        <cfvo type="min"/>
        <cfvo type="max"/>
        <color rgb="FFD6007B"/>
      </dataBar>
      <extLst>
        <ext xmlns:x14="http://schemas.microsoft.com/office/spreadsheetml/2009/9/main" uri="{B025F937-C7B1-47D3-B67F-A62EFF666E3E}">
          <x14:id>{F1E29D47-71B3-4740-BD04-8FDD81438A71}</x14:id>
        </ext>
      </extLst>
    </cfRule>
  </conditionalFormatting>
  <conditionalFormatting sqref="Y21:Y22">
    <cfRule type="dataBar" priority="164">
      <dataBar>
        <cfvo type="min"/>
        <cfvo type="max"/>
        <color rgb="FFD6007B"/>
      </dataBar>
      <extLst>
        <ext xmlns:x14="http://schemas.microsoft.com/office/spreadsheetml/2009/9/main" uri="{B025F937-C7B1-47D3-B67F-A62EFF666E3E}">
          <x14:id>{B7F9B25E-6F94-41BD-AF40-DC0FFB22C8AF}</x14:id>
        </ext>
      </extLst>
    </cfRule>
  </conditionalFormatting>
  <conditionalFormatting sqref="Y24:Y25">
    <cfRule type="dataBar" priority="64">
      <dataBar>
        <cfvo type="min"/>
        <cfvo type="max"/>
        <color rgb="FFD6007B"/>
      </dataBar>
      <extLst>
        <ext xmlns:x14="http://schemas.microsoft.com/office/spreadsheetml/2009/9/main" uri="{B025F937-C7B1-47D3-B67F-A62EFF666E3E}">
          <x14:id>{C4BD5C94-E7C2-497F-A0FB-91DA90727CC0}</x14:id>
        </ext>
      </extLst>
    </cfRule>
    <cfRule type="dataBar" priority="90">
      <dataBar>
        <cfvo type="min"/>
        <cfvo type="max"/>
        <color rgb="FFD6007B"/>
      </dataBar>
      <extLst>
        <ext xmlns:x14="http://schemas.microsoft.com/office/spreadsheetml/2009/9/main" uri="{B025F937-C7B1-47D3-B67F-A62EFF666E3E}">
          <x14:id>{48584DE0-0999-4862-93F0-F8A758312013}</x14:id>
        </ext>
      </extLst>
    </cfRule>
  </conditionalFormatting>
  <conditionalFormatting sqref="AA9:AA10">
    <cfRule type="dataBar" priority="251">
      <dataBar>
        <cfvo type="min"/>
        <cfvo type="max"/>
        <color rgb="FFD6007B"/>
      </dataBar>
      <extLst>
        <ext xmlns:x14="http://schemas.microsoft.com/office/spreadsheetml/2009/9/main" uri="{B025F937-C7B1-47D3-B67F-A62EFF666E3E}">
          <x14:id>{8B7716C6-4A73-42FA-B9BE-FAA26662FCC6}</x14:id>
        </ext>
      </extLst>
    </cfRule>
  </conditionalFormatting>
  <conditionalFormatting sqref="AA9:AA22">
    <cfRule type="dataBar" priority="250">
      <dataBar>
        <cfvo type="min"/>
        <cfvo type="max"/>
        <color rgb="FFD6007B"/>
      </dataBar>
      <extLst>
        <ext xmlns:x14="http://schemas.microsoft.com/office/spreadsheetml/2009/9/main" uri="{B025F937-C7B1-47D3-B67F-A62EFF666E3E}">
          <x14:id>{A1A72BCD-57CF-4247-A838-5F154D4AF77F}</x14:id>
        </ext>
      </extLst>
    </cfRule>
  </conditionalFormatting>
  <conditionalFormatting sqref="AA11 AA17 AA14 AA20">
    <cfRule type="dataBar" priority="252">
      <dataBar>
        <cfvo type="min"/>
        <cfvo type="max"/>
        <color rgb="FFD6007B"/>
      </dataBar>
      <extLst>
        <ext xmlns:x14="http://schemas.microsoft.com/office/spreadsheetml/2009/9/main" uri="{B025F937-C7B1-47D3-B67F-A62EFF666E3E}">
          <x14:id>{F8814955-0AAA-4416-B96A-C383B11042AC}</x14:id>
        </ext>
      </extLst>
    </cfRule>
  </conditionalFormatting>
  <conditionalFormatting sqref="AA12:AA13">
    <cfRule type="dataBar" priority="163">
      <dataBar>
        <cfvo type="num" val="0"/>
        <cfvo type="num" val="1"/>
        <color rgb="FFD6007B"/>
      </dataBar>
      <extLst>
        <ext xmlns:x14="http://schemas.microsoft.com/office/spreadsheetml/2009/9/main" uri="{B025F937-C7B1-47D3-B67F-A62EFF666E3E}">
          <x14:id>{9BEB78A1-CC55-45B7-9054-7AD4B0E1409D}</x14:id>
        </ext>
      </extLst>
    </cfRule>
  </conditionalFormatting>
  <conditionalFormatting sqref="AA15:AA16">
    <cfRule type="dataBar" priority="162">
      <dataBar>
        <cfvo type="min"/>
        <cfvo type="max"/>
        <color rgb="FFD6007B"/>
      </dataBar>
      <extLst>
        <ext xmlns:x14="http://schemas.microsoft.com/office/spreadsheetml/2009/9/main" uri="{B025F937-C7B1-47D3-B67F-A62EFF666E3E}">
          <x14:id>{D16DDD90-4E10-4089-8B5E-F46AB1CA3BE1}</x14:id>
        </ext>
      </extLst>
    </cfRule>
  </conditionalFormatting>
  <conditionalFormatting sqref="AA18:AA19">
    <cfRule type="dataBar" priority="161">
      <dataBar>
        <cfvo type="min"/>
        <cfvo type="max"/>
        <color rgb="FFD6007B"/>
      </dataBar>
      <extLst>
        <ext xmlns:x14="http://schemas.microsoft.com/office/spreadsheetml/2009/9/main" uri="{B025F937-C7B1-47D3-B67F-A62EFF666E3E}">
          <x14:id>{72FA3AF3-5C3C-4317-8370-8D069F8F08D1}</x14:id>
        </ext>
      </extLst>
    </cfRule>
  </conditionalFormatting>
  <conditionalFormatting sqref="AA21:AA22">
    <cfRule type="dataBar" priority="160">
      <dataBar>
        <cfvo type="min"/>
        <cfvo type="max"/>
        <color rgb="FFD6007B"/>
      </dataBar>
      <extLst>
        <ext xmlns:x14="http://schemas.microsoft.com/office/spreadsheetml/2009/9/main" uri="{B025F937-C7B1-47D3-B67F-A62EFF666E3E}">
          <x14:id>{55571774-0994-45BD-97C6-AF301ECB143F}</x14:id>
        </ext>
      </extLst>
    </cfRule>
  </conditionalFormatting>
  <conditionalFormatting sqref="AA24:AA25">
    <cfRule type="dataBar" priority="63">
      <dataBar>
        <cfvo type="min"/>
        <cfvo type="max"/>
        <color rgb="FFD6007B"/>
      </dataBar>
      <extLst>
        <ext xmlns:x14="http://schemas.microsoft.com/office/spreadsheetml/2009/9/main" uri="{B025F937-C7B1-47D3-B67F-A62EFF666E3E}">
          <x14:id>{2D9E4EF4-69CA-4BFF-A4B8-F642372D5A0B}</x14:id>
        </ext>
      </extLst>
    </cfRule>
    <cfRule type="dataBar" priority="89">
      <dataBar>
        <cfvo type="min"/>
        <cfvo type="max"/>
        <color rgb="FFD6007B"/>
      </dataBar>
      <extLst>
        <ext xmlns:x14="http://schemas.microsoft.com/office/spreadsheetml/2009/9/main" uri="{B025F937-C7B1-47D3-B67F-A62EFF666E3E}">
          <x14:id>{A2DFFA5E-8808-459D-997B-754A069228EB}</x14:id>
        </ext>
      </extLst>
    </cfRule>
  </conditionalFormatting>
  <conditionalFormatting sqref="AC9:AC10">
    <cfRule type="dataBar" priority="248">
      <dataBar>
        <cfvo type="min"/>
        <cfvo type="max"/>
        <color rgb="FFD6007B"/>
      </dataBar>
      <extLst>
        <ext xmlns:x14="http://schemas.microsoft.com/office/spreadsheetml/2009/9/main" uri="{B025F937-C7B1-47D3-B67F-A62EFF666E3E}">
          <x14:id>{1BE5F117-668A-4C77-A927-B9EAFDF5D584}</x14:id>
        </ext>
      </extLst>
    </cfRule>
  </conditionalFormatting>
  <conditionalFormatting sqref="AC9:AC22">
    <cfRule type="dataBar" priority="247">
      <dataBar>
        <cfvo type="min"/>
        <cfvo type="max"/>
        <color rgb="FFD6007B"/>
      </dataBar>
      <extLst>
        <ext xmlns:x14="http://schemas.microsoft.com/office/spreadsheetml/2009/9/main" uri="{B025F937-C7B1-47D3-B67F-A62EFF666E3E}">
          <x14:id>{196592F9-7D23-44E9-9825-0FD6198BFEA8}</x14:id>
        </ext>
      </extLst>
    </cfRule>
  </conditionalFormatting>
  <conditionalFormatting sqref="AC11 AC17 AC14 AC20">
    <cfRule type="dataBar" priority="249">
      <dataBar>
        <cfvo type="min"/>
        <cfvo type="max"/>
        <color rgb="FFD6007B"/>
      </dataBar>
      <extLst>
        <ext xmlns:x14="http://schemas.microsoft.com/office/spreadsheetml/2009/9/main" uri="{B025F937-C7B1-47D3-B67F-A62EFF666E3E}">
          <x14:id>{3BA6176B-B912-4FED-8D0A-8470F006DC2F}</x14:id>
        </ext>
      </extLst>
    </cfRule>
  </conditionalFormatting>
  <conditionalFormatting sqref="AC12:AC13">
    <cfRule type="dataBar" priority="159">
      <dataBar>
        <cfvo type="min"/>
        <cfvo type="max"/>
        <color rgb="FFD6007B"/>
      </dataBar>
      <extLst>
        <ext xmlns:x14="http://schemas.microsoft.com/office/spreadsheetml/2009/9/main" uri="{B025F937-C7B1-47D3-B67F-A62EFF666E3E}">
          <x14:id>{3C90AEBA-3F83-4F41-B273-4D5702CBE48A}</x14:id>
        </ext>
      </extLst>
    </cfRule>
  </conditionalFormatting>
  <conditionalFormatting sqref="AC15:AC16">
    <cfRule type="dataBar" priority="158">
      <dataBar>
        <cfvo type="min"/>
        <cfvo type="max"/>
        <color rgb="FFD6007B"/>
      </dataBar>
      <extLst>
        <ext xmlns:x14="http://schemas.microsoft.com/office/spreadsheetml/2009/9/main" uri="{B025F937-C7B1-47D3-B67F-A62EFF666E3E}">
          <x14:id>{9CBEE168-FA2E-46E7-88A6-B3A22C3836FC}</x14:id>
        </ext>
      </extLst>
    </cfRule>
  </conditionalFormatting>
  <conditionalFormatting sqref="AC18:AC19">
    <cfRule type="dataBar" priority="157">
      <dataBar>
        <cfvo type="min"/>
        <cfvo type="max"/>
        <color rgb="FFD6007B"/>
      </dataBar>
      <extLst>
        <ext xmlns:x14="http://schemas.microsoft.com/office/spreadsheetml/2009/9/main" uri="{B025F937-C7B1-47D3-B67F-A62EFF666E3E}">
          <x14:id>{E2D1CBC0-4502-4130-8C2D-680DA4B81A04}</x14:id>
        </ext>
      </extLst>
    </cfRule>
  </conditionalFormatting>
  <conditionalFormatting sqref="AC21:AC22">
    <cfRule type="dataBar" priority="156">
      <dataBar>
        <cfvo type="min"/>
        <cfvo type="max"/>
        <color rgb="FFD6007B"/>
      </dataBar>
      <extLst>
        <ext xmlns:x14="http://schemas.microsoft.com/office/spreadsheetml/2009/9/main" uri="{B025F937-C7B1-47D3-B67F-A62EFF666E3E}">
          <x14:id>{07E95C8E-19D3-4D83-B043-10A81F468106}</x14:id>
        </ext>
      </extLst>
    </cfRule>
  </conditionalFormatting>
  <conditionalFormatting sqref="AC24:AC25">
    <cfRule type="dataBar" priority="62">
      <dataBar>
        <cfvo type="min"/>
        <cfvo type="max"/>
        <color rgb="FFD6007B"/>
      </dataBar>
      <extLst>
        <ext xmlns:x14="http://schemas.microsoft.com/office/spreadsheetml/2009/9/main" uri="{B025F937-C7B1-47D3-B67F-A62EFF666E3E}">
          <x14:id>{05F524E3-2E55-418F-AC6D-3A636C2162B0}</x14:id>
        </ext>
      </extLst>
    </cfRule>
    <cfRule type="dataBar" priority="88">
      <dataBar>
        <cfvo type="min"/>
        <cfvo type="max"/>
        <color rgb="FFD6007B"/>
      </dataBar>
      <extLst>
        <ext xmlns:x14="http://schemas.microsoft.com/office/spreadsheetml/2009/9/main" uri="{B025F937-C7B1-47D3-B67F-A62EFF666E3E}">
          <x14:id>{8723A31E-9C25-46AE-9B80-9B81C8CAC913}</x14:id>
        </ext>
      </extLst>
    </cfRule>
  </conditionalFormatting>
  <conditionalFormatting sqref="AE9:AE10">
    <cfRule type="dataBar" priority="245">
      <dataBar>
        <cfvo type="min"/>
        <cfvo type="max"/>
        <color rgb="FFD6007B"/>
      </dataBar>
      <extLst>
        <ext xmlns:x14="http://schemas.microsoft.com/office/spreadsheetml/2009/9/main" uri="{B025F937-C7B1-47D3-B67F-A62EFF666E3E}">
          <x14:id>{7AE565C1-F72A-4985-9951-D659724D5D24}</x14:id>
        </ext>
      </extLst>
    </cfRule>
  </conditionalFormatting>
  <conditionalFormatting sqref="AE9:AE22">
    <cfRule type="dataBar" priority="244">
      <dataBar>
        <cfvo type="min"/>
        <cfvo type="max"/>
        <color rgb="FFD6007B"/>
      </dataBar>
      <extLst>
        <ext xmlns:x14="http://schemas.microsoft.com/office/spreadsheetml/2009/9/main" uri="{B025F937-C7B1-47D3-B67F-A62EFF666E3E}">
          <x14:id>{A4F56155-99D8-48AF-996A-9D0A24838100}</x14:id>
        </ext>
      </extLst>
    </cfRule>
  </conditionalFormatting>
  <conditionalFormatting sqref="AE12:AE13">
    <cfRule type="dataBar" priority="26">
      <dataBar>
        <cfvo type="min"/>
        <cfvo type="max"/>
        <color rgb="FFD6007B"/>
      </dataBar>
      <extLst>
        <ext xmlns:x14="http://schemas.microsoft.com/office/spreadsheetml/2009/9/main" uri="{B025F937-C7B1-47D3-B67F-A62EFF666E3E}">
          <x14:id>{D66D9A43-C2C0-4C9C-A4AC-9B600A6CF124}</x14:id>
        </ext>
      </extLst>
    </cfRule>
    <cfRule type="dataBar" priority="155">
      <dataBar>
        <cfvo type="min"/>
        <cfvo type="max"/>
        <color rgb="FFD6007B"/>
      </dataBar>
      <extLst>
        <ext xmlns:x14="http://schemas.microsoft.com/office/spreadsheetml/2009/9/main" uri="{B025F937-C7B1-47D3-B67F-A62EFF666E3E}">
          <x14:id>{F57DAB64-883E-435C-BB6C-BC1277F4986C}</x14:id>
        </ext>
      </extLst>
    </cfRule>
  </conditionalFormatting>
  <conditionalFormatting sqref="AE15:AE16">
    <cfRule type="dataBar" priority="25">
      <dataBar>
        <cfvo type="min"/>
        <cfvo type="max"/>
        <color rgb="FFD6007B"/>
      </dataBar>
      <extLst>
        <ext xmlns:x14="http://schemas.microsoft.com/office/spreadsheetml/2009/9/main" uri="{B025F937-C7B1-47D3-B67F-A62EFF666E3E}">
          <x14:id>{4A006707-6AAA-4531-A975-6F07FC7107C8}</x14:id>
        </ext>
      </extLst>
    </cfRule>
    <cfRule type="dataBar" priority="154">
      <dataBar>
        <cfvo type="min"/>
        <cfvo type="max"/>
        <color rgb="FFD6007B"/>
      </dataBar>
      <extLst>
        <ext xmlns:x14="http://schemas.microsoft.com/office/spreadsheetml/2009/9/main" uri="{B025F937-C7B1-47D3-B67F-A62EFF666E3E}">
          <x14:id>{AB4C1185-0BB5-434C-9A1E-84880CB5CBF2}</x14:id>
        </ext>
      </extLst>
    </cfRule>
  </conditionalFormatting>
  <conditionalFormatting sqref="AE17 AE11 AE14 AE20">
    <cfRule type="dataBar" priority="246">
      <dataBar>
        <cfvo type="min"/>
        <cfvo type="max"/>
        <color rgb="FFD6007B"/>
      </dataBar>
      <extLst>
        <ext xmlns:x14="http://schemas.microsoft.com/office/spreadsheetml/2009/9/main" uri="{B025F937-C7B1-47D3-B67F-A62EFF666E3E}">
          <x14:id>{596A3A05-BC77-455C-A9BF-2A6C3F1F4C48}</x14:id>
        </ext>
      </extLst>
    </cfRule>
  </conditionalFormatting>
  <conditionalFormatting sqref="AE18:AE19">
    <cfRule type="dataBar" priority="24">
      <dataBar>
        <cfvo type="min"/>
        <cfvo type="max"/>
        <color rgb="FFD6007B"/>
      </dataBar>
      <extLst>
        <ext xmlns:x14="http://schemas.microsoft.com/office/spreadsheetml/2009/9/main" uri="{B025F937-C7B1-47D3-B67F-A62EFF666E3E}">
          <x14:id>{E1EA8292-FF9C-482A-87B5-0AE47FC29042}</x14:id>
        </ext>
      </extLst>
    </cfRule>
    <cfRule type="dataBar" priority="153">
      <dataBar>
        <cfvo type="min"/>
        <cfvo type="max"/>
        <color rgb="FFD6007B"/>
      </dataBar>
      <extLst>
        <ext xmlns:x14="http://schemas.microsoft.com/office/spreadsheetml/2009/9/main" uri="{B025F937-C7B1-47D3-B67F-A62EFF666E3E}">
          <x14:id>{ED6FA199-7F64-4297-9DAE-2BB2DCD9A86A}</x14:id>
        </ext>
      </extLst>
    </cfRule>
  </conditionalFormatting>
  <conditionalFormatting sqref="AE21:AE22">
    <cfRule type="dataBar" priority="23">
      <dataBar>
        <cfvo type="min"/>
        <cfvo type="max"/>
        <color rgb="FFD6007B"/>
      </dataBar>
      <extLst>
        <ext xmlns:x14="http://schemas.microsoft.com/office/spreadsheetml/2009/9/main" uri="{B025F937-C7B1-47D3-B67F-A62EFF666E3E}">
          <x14:id>{FC7FA0B9-A126-4C3F-A853-896D31A280A2}</x14:id>
        </ext>
      </extLst>
    </cfRule>
    <cfRule type="dataBar" priority="152">
      <dataBar>
        <cfvo type="min"/>
        <cfvo type="max"/>
        <color rgb="FFD6007B"/>
      </dataBar>
      <extLst>
        <ext xmlns:x14="http://schemas.microsoft.com/office/spreadsheetml/2009/9/main" uri="{B025F937-C7B1-47D3-B67F-A62EFF666E3E}">
          <x14:id>{3D99379C-A33C-41D1-84D8-13D4348636E8}</x14:id>
        </ext>
      </extLst>
    </cfRule>
  </conditionalFormatting>
  <conditionalFormatting sqref="AE24:AE25">
    <cfRule type="dataBar" priority="21">
      <dataBar>
        <cfvo type="min"/>
        <cfvo type="max"/>
        <color rgb="FFD6007B"/>
      </dataBar>
      <extLst>
        <ext xmlns:x14="http://schemas.microsoft.com/office/spreadsheetml/2009/9/main" uri="{B025F937-C7B1-47D3-B67F-A62EFF666E3E}">
          <x14:id>{90ECEBE3-1B58-4F97-BFE2-A8BC16E26C5A}</x14:id>
        </ext>
      </extLst>
    </cfRule>
    <cfRule type="dataBar" priority="22">
      <dataBar>
        <cfvo type="min"/>
        <cfvo type="max"/>
        <color rgb="FFD6007B"/>
      </dataBar>
      <extLst>
        <ext xmlns:x14="http://schemas.microsoft.com/office/spreadsheetml/2009/9/main" uri="{B025F937-C7B1-47D3-B67F-A62EFF666E3E}">
          <x14:id>{BA28D5DE-0EB3-4C2E-9CBE-5BCEBCDC8F68}</x14:id>
        </ext>
      </extLst>
    </cfRule>
  </conditionalFormatting>
  <conditionalFormatting sqref="AG9:AG10">
    <cfRule type="dataBar" priority="242">
      <dataBar>
        <cfvo type="min"/>
        <cfvo type="max"/>
        <color rgb="FFD6007B"/>
      </dataBar>
      <extLst>
        <ext xmlns:x14="http://schemas.microsoft.com/office/spreadsheetml/2009/9/main" uri="{B025F937-C7B1-47D3-B67F-A62EFF666E3E}">
          <x14:id>{49077310-796C-4B05-A54C-D7EB77450F7E}</x14:id>
        </ext>
      </extLst>
    </cfRule>
  </conditionalFormatting>
  <conditionalFormatting sqref="AG9:AG22">
    <cfRule type="dataBar" priority="241">
      <dataBar>
        <cfvo type="min"/>
        <cfvo type="max"/>
        <color rgb="FFD6007B"/>
      </dataBar>
      <extLst>
        <ext xmlns:x14="http://schemas.microsoft.com/office/spreadsheetml/2009/9/main" uri="{B025F937-C7B1-47D3-B67F-A62EFF666E3E}">
          <x14:id>{0CD05BDE-9339-4347-BA15-5CF6135E815B}</x14:id>
        </ext>
      </extLst>
    </cfRule>
  </conditionalFormatting>
  <conditionalFormatting sqref="AG17 AG11 AG14 AG20">
    <cfRule type="dataBar" priority="243">
      <dataBar>
        <cfvo type="min"/>
        <cfvo type="max"/>
        <color rgb="FFD6007B"/>
      </dataBar>
      <extLst>
        <ext xmlns:x14="http://schemas.microsoft.com/office/spreadsheetml/2009/9/main" uri="{B025F937-C7B1-47D3-B67F-A62EFF666E3E}">
          <x14:id>{C51DB638-AE9A-4461-B1F4-005B20A1F027}</x14:id>
        </ext>
      </extLst>
    </cfRule>
  </conditionalFormatting>
  <conditionalFormatting sqref="AG12:AG13">
    <cfRule type="dataBar" priority="151">
      <dataBar>
        <cfvo type="min"/>
        <cfvo type="max"/>
        <color rgb="FFD6007B"/>
      </dataBar>
      <extLst>
        <ext xmlns:x14="http://schemas.microsoft.com/office/spreadsheetml/2009/9/main" uri="{B025F937-C7B1-47D3-B67F-A62EFF666E3E}">
          <x14:id>{BB660CD8-9612-45C1-B2A9-8C5096CAAEA8}</x14:id>
        </ext>
      </extLst>
    </cfRule>
  </conditionalFormatting>
  <conditionalFormatting sqref="AG15:AG16">
    <cfRule type="dataBar" priority="150">
      <dataBar>
        <cfvo type="min"/>
        <cfvo type="max"/>
        <color rgb="FFD6007B"/>
      </dataBar>
      <extLst>
        <ext xmlns:x14="http://schemas.microsoft.com/office/spreadsheetml/2009/9/main" uri="{B025F937-C7B1-47D3-B67F-A62EFF666E3E}">
          <x14:id>{045045C9-497D-400B-8BF3-1360DBF8DEDA}</x14:id>
        </ext>
      </extLst>
    </cfRule>
  </conditionalFormatting>
  <conditionalFormatting sqref="AG18:AG19">
    <cfRule type="dataBar" priority="149">
      <dataBar>
        <cfvo type="min"/>
        <cfvo type="max"/>
        <color rgb="FFD6007B"/>
      </dataBar>
      <extLst>
        <ext xmlns:x14="http://schemas.microsoft.com/office/spreadsheetml/2009/9/main" uri="{B025F937-C7B1-47D3-B67F-A62EFF666E3E}">
          <x14:id>{9CE40886-C6E4-4EC5-974E-FFDBE9A8BEF8}</x14:id>
        </ext>
      </extLst>
    </cfRule>
  </conditionalFormatting>
  <conditionalFormatting sqref="AG21:AG22">
    <cfRule type="dataBar" priority="148">
      <dataBar>
        <cfvo type="min"/>
        <cfvo type="max"/>
        <color rgb="FFD6007B"/>
      </dataBar>
      <extLst>
        <ext xmlns:x14="http://schemas.microsoft.com/office/spreadsheetml/2009/9/main" uri="{B025F937-C7B1-47D3-B67F-A62EFF666E3E}">
          <x14:id>{36F097CA-95EE-4A5A-A070-37D669327219}</x14:id>
        </ext>
      </extLst>
    </cfRule>
  </conditionalFormatting>
  <conditionalFormatting sqref="AG24:AG25">
    <cfRule type="dataBar" priority="60">
      <dataBar>
        <cfvo type="min"/>
        <cfvo type="max"/>
        <color rgb="FFD6007B"/>
      </dataBar>
      <extLst>
        <ext xmlns:x14="http://schemas.microsoft.com/office/spreadsheetml/2009/9/main" uri="{B025F937-C7B1-47D3-B67F-A62EFF666E3E}">
          <x14:id>{7490C91D-4DE2-4C98-81E6-CE2F880B3BBD}</x14:id>
        </ext>
      </extLst>
    </cfRule>
    <cfRule type="dataBar" priority="86">
      <dataBar>
        <cfvo type="min"/>
        <cfvo type="max"/>
        <color rgb="FFD6007B"/>
      </dataBar>
      <extLst>
        <ext xmlns:x14="http://schemas.microsoft.com/office/spreadsheetml/2009/9/main" uri="{B025F937-C7B1-47D3-B67F-A62EFF666E3E}">
          <x14:id>{B90CB104-54BA-4F1B-9C4A-DD0A38A7C72D}</x14:id>
        </ext>
      </extLst>
    </cfRule>
  </conditionalFormatting>
  <conditionalFormatting sqref="AI9:AI10">
    <cfRule type="dataBar" priority="239">
      <dataBar>
        <cfvo type="min"/>
        <cfvo type="max"/>
        <color rgb="FFD6007B"/>
      </dataBar>
      <extLst>
        <ext xmlns:x14="http://schemas.microsoft.com/office/spreadsheetml/2009/9/main" uri="{B025F937-C7B1-47D3-B67F-A62EFF666E3E}">
          <x14:id>{7B6979F5-476D-4783-B4CA-DCDB350E9693}</x14:id>
        </ext>
      </extLst>
    </cfRule>
  </conditionalFormatting>
  <conditionalFormatting sqref="AI9:AI22">
    <cfRule type="dataBar" priority="238">
      <dataBar>
        <cfvo type="min"/>
        <cfvo type="max"/>
        <color rgb="FFD6007B"/>
      </dataBar>
      <extLst>
        <ext xmlns:x14="http://schemas.microsoft.com/office/spreadsheetml/2009/9/main" uri="{B025F937-C7B1-47D3-B67F-A62EFF666E3E}">
          <x14:id>{A9CEA6AD-2AEF-4B09-B19B-265D19304178}</x14:id>
        </ext>
      </extLst>
    </cfRule>
  </conditionalFormatting>
  <conditionalFormatting sqref="AI17 AI11 AI14 AI20">
    <cfRule type="dataBar" priority="240">
      <dataBar>
        <cfvo type="min"/>
        <cfvo type="max"/>
        <color rgb="FFD6007B"/>
      </dataBar>
      <extLst>
        <ext xmlns:x14="http://schemas.microsoft.com/office/spreadsheetml/2009/9/main" uri="{B025F937-C7B1-47D3-B67F-A62EFF666E3E}">
          <x14:id>{9D23246C-548A-4CDF-846E-1C952592B144}</x14:id>
        </ext>
      </extLst>
    </cfRule>
  </conditionalFormatting>
  <conditionalFormatting sqref="AI12:AI13">
    <cfRule type="dataBar" priority="147">
      <dataBar>
        <cfvo type="min"/>
        <cfvo type="max"/>
        <color rgb="FFD6007B"/>
      </dataBar>
      <extLst>
        <ext xmlns:x14="http://schemas.microsoft.com/office/spreadsheetml/2009/9/main" uri="{B025F937-C7B1-47D3-B67F-A62EFF666E3E}">
          <x14:id>{2C4545D6-E82A-4EAE-84AF-3A0F855B64A3}</x14:id>
        </ext>
      </extLst>
    </cfRule>
  </conditionalFormatting>
  <conditionalFormatting sqref="AI15:AI16">
    <cfRule type="dataBar" priority="146">
      <dataBar>
        <cfvo type="min"/>
        <cfvo type="max"/>
        <color rgb="FFD6007B"/>
      </dataBar>
      <extLst>
        <ext xmlns:x14="http://schemas.microsoft.com/office/spreadsheetml/2009/9/main" uri="{B025F937-C7B1-47D3-B67F-A62EFF666E3E}">
          <x14:id>{5B143D5C-4E32-427E-9958-3E3143A68016}</x14:id>
        </ext>
      </extLst>
    </cfRule>
  </conditionalFormatting>
  <conditionalFormatting sqref="AI18:AI19">
    <cfRule type="dataBar" priority="145">
      <dataBar>
        <cfvo type="min"/>
        <cfvo type="max"/>
        <color rgb="FFD6007B"/>
      </dataBar>
      <extLst>
        <ext xmlns:x14="http://schemas.microsoft.com/office/spreadsheetml/2009/9/main" uri="{B025F937-C7B1-47D3-B67F-A62EFF666E3E}">
          <x14:id>{2C432757-79EC-4845-AACC-940AC11F4973}</x14:id>
        </ext>
      </extLst>
    </cfRule>
  </conditionalFormatting>
  <conditionalFormatting sqref="AI21:AI22">
    <cfRule type="dataBar" priority="144">
      <dataBar>
        <cfvo type="min"/>
        <cfvo type="max"/>
        <color rgb="FFD6007B"/>
      </dataBar>
      <extLst>
        <ext xmlns:x14="http://schemas.microsoft.com/office/spreadsheetml/2009/9/main" uri="{B025F937-C7B1-47D3-B67F-A62EFF666E3E}">
          <x14:id>{D3F9A2BF-61BF-4131-83A2-A89760DCD14A}</x14:id>
        </ext>
      </extLst>
    </cfRule>
  </conditionalFormatting>
  <conditionalFormatting sqref="AI24:AI25">
    <cfRule type="dataBar" priority="59">
      <dataBar>
        <cfvo type="min"/>
        <cfvo type="max"/>
        <color rgb="FFD6007B"/>
      </dataBar>
      <extLst>
        <ext xmlns:x14="http://schemas.microsoft.com/office/spreadsheetml/2009/9/main" uri="{B025F937-C7B1-47D3-B67F-A62EFF666E3E}">
          <x14:id>{A342599A-22DD-4497-9E89-E7A9468C6E98}</x14:id>
        </ext>
      </extLst>
    </cfRule>
    <cfRule type="dataBar" priority="85">
      <dataBar>
        <cfvo type="min"/>
        <cfvo type="max"/>
        <color rgb="FFD6007B"/>
      </dataBar>
      <extLst>
        <ext xmlns:x14="http://schemas.microsoft.com/office/spreadsheetml/2009/9/main" uri="{B025F937-C7B1-47D3-B67F-A62EFF666E3E}">
          <x14:id>{6D18AEE4-7E7D-4C37-B76D-52ABFBC1291E}</x14:id>
        </ext>
      </extLst>
    </cfRule>
  </conditionalFormatting>
  <conditionalFormatting sqref="AK9:AK10">
    <cfRule type="dataBar" priority="236">
      <dataBar>
        <cfvo type="min"/>
        <cfvo type="max"/>
        <color rgb="FFD6007B"/>
      </dataBar>
      <extLst>
        <ext xmlns:x14="http://schemas.microsoft.com/office/spreadsheetml/2009/9/main" uri="{B025F937-C7B1-47D3-B67F-A62EFF666E3E}">
          <x14:id>{F3E89F7F-9AC6-493A-93F8-215A4D0C007C}</x14:id>
        </ext>
      </extLst>
    </cfRule>
  </conditionalFormatting>
  <conditionalFormatting sqref="AK9:AK25">
    <cfRule type="dataBar" priority="143">
      <dataBar>
        <cfvo type="min"/>
        <cfvo type="max"/>
        <color rgb="FFD6007B"/>
      </dataBar>
      <extLst>
        <ext xmlns:x14="http://schemas.microsoft.com/office/spreadsheetml/2009/9/main" uri="{B025F937-C7B1-47D3-B67F-A62EFF666E3E}">
          <x14:id>{8EF6751E-AA00-41A4-AEA9-574C1C20CFAD}</x14:id>
        </ext>
      </extLst>
    </cfRule>
  </conditionalFormatting>
  <conditionalFormatting sqref="AK17 AK11 AK14 AK20">
    <cfRule type="dataBar" priority="237">
      <dataBar>
        <cfvo type="min"/>
        <cfvo type="max"/>
        <color rgb="FFD6007B"/>
      </dataBar>
      <extLst>
        <ext xmlns:x14="http://schemas.microsoft.com/office/spreadsheetml/2009/9/main" uri="{B025F937-C7B1-47D3-B67F-A62EFF666E3E}">
          <x14:id>{49B40E6C-65D5-4CD9-97F5-0015E9813BB9}</x14:id>
        </ext>
      </extLst>
    </cfRule>
  </conditionalFormatting>
  <conditionalFormatting sqref="AK12:AK13">
    <cfRule type="dataBar" priority="235">
      <dataBar>
        <cfvo type="min"/>
        <cfvo type="max"/>
        <color rgb="FFD6007B"/>
      </dataBar>
      <extLst>
        <ext xmlns:x14="http://schemas.microsoft.com/office/spreadsheetml/2009/9/main" uri="{B025F937-C7B1-47D3-B67F-A62EFF666E3E}">
          <x14:id>{690D4259-0A9B-46DB-B1A4-566DEB292754}</x14:id>
        </ext>
      </extLst>
    </cfRule>
  </conditionalFormatting>
  <conditionalFormatting sqref="AK15:AK16">
    <cfRule type="dataBar" priority="142">
      <dataBar>
        <cfvo type="min"/>
        <cfvo type="max"/>
        <color rgb="FFD6007B"/>
      </dataBar>
      <extLst>
        <ext xmlns:x14="http://schemas.microsoft.com/office/spreadsheetml/2009/9/main" uri="{B025F937-C7B1-47D3-B67F-A62EFF666E3E}">
          <x14:id>{946D8CEC-E74D-4FD6-9A5F-1A1EAC049489}</x14:id>
        </ext>
      </extLst>
    </cfRule>
  </conditionalFormatting>
  <conditionalFormatting sqref="AK18:AK19">
    <cfRule type="dataBar" priority="141">
      <dataBar>
        <cfvo type="min"/>
        <cfvo type="max"/>
        <color rgb="FFD6007B"/>
      </dataBar>
      <extLst>
        <ext xmlns:x14="http://schemas.microsoft.com/office/spreadsheetml/2009/9/main" uri="{B025F937-C7B1-47D3-B67F-A62EFF666E3E}">
          <x14:id>{D5330001-628D-403F-88DE-810555365EF4}</x14:id>
        </ext>
      </extLst>
    </cfRule>
  </conditionalFormatting>
  <conditionalFormatting sqref="AK21:AK22">
    <cfRule type="dataBar" priority="140">
      <dataBar>
        <cfvo type="min"/>
        <cfvo type="max"/>
        <color rgb="FFD6007B"/>
      </dataBar>
      <extLst>
        <ext xmlns:x14="http://schemas.microsoft.com/office/spreadsheetml/2009/9/main" uri="{B025F937-C7B1-47D3-B67F-A62EFF666E3E}">
          <x14:id>{8F148A06-A6AB-439E-98BD-D88646A60B38}</x14:id>
        </ext>
      </extLst>
    </cfRule>
  </conditionalFormatting>
  <conditionalFormatting sqref="AK24:AK25">
    <cfRule type="dataBar" priority="58">
      <dataBar>
        <cfvo type="min"/>
        <cfvo type="max"/>
        <color rgb="FFD6007B"/>
      </dataBar>
      <extLst>
        <ext xmlns:x14="http://schemas.microsoft.com/office/spreadsheetml/2009/9/main" uri="{B025F937-C7B1-47D3-B67F-A62EFF666E3E}">
          <x14:id>{622EF46D-7FEE-4118-A2EF-9715D210BE9E}</x14:id>
        </ext>
      </extLst>
    </cfRule>
    <cfRule type="dataBar" priority="84">
      <dataBar>
        <cfvo type="min"/>
        <cfvo type="max"/>
        <color rgb="FFD6007B"/>
      </dataBar>
      <extLst>
        <ext xmlns:x14="http://schemas.microsoft.com/office/spreadsheetml/2009/9/main" uri="{B025F937-C7B1-47D3-B67F-A62EFF666E3E}">
          <x14:id>{FE94E49E-47C6-45FC-AC17-63ED1701B7F8}</x14:id>
        </ext>
      </extLst>
    </cfRule>
  </conditionalFormatting>
  <conditionalFormatting sqref="AM9:AM10">
    <cfRule type="dataBar" priority="233">
      <dataBar>
        <cfvo type="min"/>
        <cfvo type="max"/>
        <color rgb="FFD6007B"/>
      </dataBar>
      <extLst>
        <ext xmlns:x14="http://schemas.microsoft.com/office/spreadsheetml/2009/9/main" uri="{B025F937-C7B1-47D3-B67F-A62EFF666E3E}">
          <x14:id>{CE0082D4-1542-4AE6-8D44-FC59999AC9E4}</x14:id>
        </ext>
      </extLst>
    </cfRule>
  </conditionalFormatting>
  <conditionalFormatting sqref="AM9:AM22">
    <cfRule type="dataBar" priority="138">
      <dataBar>
        <cfvo type="min"/>
        <cfvo type="max"/>
        <color rgb="FFD6007B"/>
      </dataBar>
      <extLst>
        <ext xmlns:x14="http://schemas.microsoft.com/office/spreadsheetml/2009/9/main" uri="{B025F937-C7B1-47D3-B67F-A62EFF666E3E}">
          <x14:id>{B43EA0C5-34BE-4814-8C5A-10A76AE8E19A}</x14:id>
        </ext>
      </extLst>
    </cfRule>
  </conditionalFormatting>
  <conditionalFormatting sqref="AM12:AM13">
    <cfRule type="dataBar" priority="139">
      <dataBar>
        <cfvo type="min"/>
        <cfvo type="max"/>
        <color rgb="FFD6007B"/>
      </dataBar>
      <extLst>
        <ext xmlns:x14="http://schemas.microsoft.com/office/spreadsheetml/2009/9/main" uri="{B025F937-C7B1-47D3-B67F-A62EFF666E3E}">
          <x14:id>{5B7E278F-86E1-489A-AD7E-FEA5250C47E9}</x14:id>
        </ext>
      </extLst>
    </cfRule>
  </conditionalFormatting>
  <conditionalFormatting sqref="AM15:AM16">
    <cfRule type="dataBar" priority="232">
      <dataBar>
        <cfvo type="min"/>
        <cfvo type="max"/>
        <color rgb="FFD6007B"/>
      </dataBar>
      <extLst>
        <ext xmlns:x14="http://schemas.microsoft.com/office/spreadsheetml/2009/9/main" uri="{B025F937-C7B1-47D3-B67F-A62EFF666E3E}">
          <x14:id>{967CA429-6880-4D2D-BCD2-4730FC020DA7}</x14:id>
        </ext>
      </extLst>
    </cfRule>
  </conditionalFormatting>
  <conditionalFormatting sqref="AM17 AM11 AM14 AM20">
    <cfRule type="dataBar" priority="234">
      <dataBar>
        <cfvo type="min"/>
        <cfvo type="max"/>
        <color rgb="FFD6007B"/>
      </dataBar>
      <extLst>
        <ext xmlns:x14="http://schemas.microsoft.com/office/spreadsheetml/2009/9/main" uri="{B025F937-C7B1-47D3-B67F-A62EFF666E3E}">
          <x14:id>{B2658EB6-F683-43F7-BC01-4D11D75CF077}</x14:id>
        </ext>
      </extLst>
    </cfRule>
  </conditionalFormatting>
  <conditionalFormatting sqref="AM18:AM19">
    <cfRule type="dataBar" priority="137">
      <dataBar>
        <cfvo type="min"/>
        <cfvo type="max"/>
        <color rgb="FFD6007B"/>
      </dataBar>
      <extLst>
        <ext xmlns:x14="http://schemas.microsoft.com/office/spreadsheetml/2009/9/main" uri="{B025F937-C7B1-47D3-B67F-A62EFF666E3E}">
          <x14:id>{1C895253-DEA8-44B1-877C-5CDEC5E1163F}</x14:id>
        </ext>
      </extLst>
    </cfRule>
  </conditionalFormatting>
  <conditionalFormatting sqref="AM21:AM22">
    <cfRule type="dataBar" priority="136">
      <dataBar>
        <cfvo type="min"/>
        <cfvo type="max"/>
        <color rgb="FFD6007B"/>
      </dataBar>
      <extLst>
        <ext xmlns:x14="http://schemas.microsoft.com/office/spreadsheetml/2009/9/main" uri="{B025F937-C7B1-47D3-B67F-A62EFF666E3E}">
          <x14:id>{AA369BA3-2A9A-4CA9-BED2-C2DBC6CB962D}</x14:id>
        </ext>
      </extLst>
    </cfRule>
  </conditionalFormatting>
  <conditionalFormatting sqref="AM24:AM25">
    <cfRule type="dataBar" priority="57">
      <dataBar>
        <cfvo type="min"/>
        <cfvo type="max"/>
        <color rgb="FFD6007B"/>
      </dataBar>
      <extLst>
        <ext xmlns:x14="http://schemas.microsoft.com/office/spreadsheetml/2009/9/main" uri="{B025F937-C7B1-47D3-B67F-A62EFF666E3E}">
          <x14:id>{6EA8ADB7-2B27-43E0-8189-2A83FA7026FE}</x14:id>
        </ext>
      </extLst>
    </cfRule>
    <cfRule type="dataBar" priority="83">
      <dataBar>
        <cfvo type="min"/>
        <cfvo type="max"/>
        <color rgb="FFD6007B"/>
      </dataBar>
      <extLst>
        <ext xmlns:x14="http://schemas.microsoft.com/office/spreadsheetml/2009/9/main" uri="{B025F937-C7B1-47D3-B67F-A62EFF666E3E}">
          <x14:id>{83F57F8A-C764-4F3B-87C2-825B5DC2F51B}</x14:id>
        </ext>
      </extLst>
    </cfRule>
  </conditionalFormatting>
  <conditionalFormatting sqref="AO9:AO10">
    <cfRule type="dataBar" priority="230">
      <dataBar>
        <cfvo type="min"/>
        <cfvo type="max"/>
        <color rgb="FFD6007B"/>
      </dataBar>
      <extLst>
        <ext xmlns:x14="http://schemas.microsoft.com/office/spreadsheetml/2009/9/main" uri="{B025F937-C7B1-47D3-B67F-A62EFF666E3E}">
          <x14:id>{E131922B-435D-4151-AF3D-8FA802682106}</x14:id>
        </ext>
      </extLst>
    </cfRule>
  </conditionalFormatting>
  <conditionalFormatting sqref="AO9:AO22">
    <cfRule type="dataBar" priority="229">
      <dataBar>
        <cfvo type="min"/>
        <cfvo type="max"/>
        <color rgb="FFD6007B"/>
      </dataBar>
      <extLst>
        <ext xmlns:x14="http://schemas.microsoft.com/office/spreadsheetml/2009/9/main" uri="{B025F937-C7B1-47D3-B67F-A62EFF666E3E}">
          <x14:id>{80EDC499-D08B-417F-97DD-99ABDE553780}</x14:id>
        </ext>
      </extLst>
    </cfRule>
  </conditionalFormatting>
  <conditionalFormatting sqref="AO11 AO17 AO14 AO20">
    <cfRule type="dataBar" priority="231">
      <dataBar>
        <cfvo type="min"/>
        <cfvo type="max"/>
        <color rgb="FFD6007B"/>
      </dataBar>
      <extLst>
        <ext xmlns:x14="http://schemas.microsoft.com/office/spreadsheetml/2009/9/main" uri="{B025F937-C7B1-47D3-B67F-A62EFF666E3E}">
          <x14:id>{98AFD5E6-C55C-426B-800E-DC2B1A91BFEE}</x14:id>
        </ext>
      </extLst>
    </cfRule>
  </conditionalFormatting>
  <conditionalFormatting sqref="AO12:AO13">
    <cfRule type="dataBar" priority="135">
      <dataBar>
        <cfvo type="min"/>
        <cfvo type="max"/>
        <color rgb="FFD6007B"/>
      </dataBar>
      <extLst>
        <ext xmlns:x14="http://schemas.microsoft.com/office/spreadsheetml/2009/9/main" uri="{B025F937-C7B1-47D3-B67F-A62EFF666E3E}">
          <x14:id>{C7ADE20C-BCDD-4E44-8404-14371B4759DA}</x14:id>
        </ext>
      </extLst>
    </cfRule>
  </conditionalFormatting>
  <conditionalFormatting sqref="AO15:AO16">
    <cfRule type="dataBar" priority="134">
      <dataBar>
        <cfvo type="min"/>
        <cfvo type="max"/>
        <color rgb="FFD6007B"/>
      </dataBar>
      <extLst>
        <ext xmlns:x14="http://schemas.microsoft.com/office/spreadsheetml/2009/9/main" uri="{B025F937-C7B1-47D3-B67F-A62EFF666E3E}">
          <x14:id>{A8ABFDB9-BBD0-4AD8-AE50-DB39CF2A0B57}</x14:id>
        </ext>
      </extLst>
    </cfRule>
  </conditionalFormatting>
  <conditionalFormatting sqref="AO18:AO19">
    <cfRule type="dataBar" priority="133">
      <dataBar>
        <cfvo type="min"/>
        <cfvo type="max"/>
        <color rgb="FFD6007B"/>
      </dataBar>
      <extLst>
        <ext xmlns:x14="http://schemas.microsoft.com/office/spreadsheetml/2009/9/main" uri="{B025F937-C7B1-47D3-B67F-A62EFF666E3E}">
          <x14:id>{6EDFCF5A-10D8-45F6-AFEF-B02B860166D3}</x14:id>
        </ext>
      </extLst>
    </cfRule>
  </conditionalFormatting>
  <conditionalFormatting sqref="AO21:AO22">
    <cfRule type="dataBar" priority="132">
      <dataBar>
        <cfvo type="min"/>
        <cfvo type="max"/>
        <color rgb="FFD6007B"/>
      </dataBar>
      <extLst>
        <ext xmlns:x14="http://schemas.microsoft.com/office/spreadsheetml/2009/9/main" uri="{B025F937-C7B1-47D3-B67F-A62EFF666E3E}">
          <x14:id>{62340D85-ECAC-43D4-8140-6D1567D5437D}</x14:id>
        </ext>
      </extLst>
    </cfRule>
  </conditionalFormatting>
  <conditionalFormatting sqref="AO24:AO25">
    <cfRule type="dataBar" priority="56">
      <dataBar>
        <cfvo type="min"/>
        <cfvo type="max"/>
        <color rgb="FFD6007B"/>
      </dataBar>
      <extLst>
        <ext xmlns:x14="http://schemas.microsoft.com/office/spreadsheetml/2009/9/main" uri="{B025F937-C7B1-47D3-B67F-A62EFF666E3E}">
          <x14:id>{83B91CD0-8D61-4783-9B4F-D2E29DD1AB17}</x14:id>
        </ext>
      </extLst>
    </cfRule>
    <cfRule type="dataBar" priority="82">
      <dataBar>
        <cfvo type="min"/>
        <cfvo type="max"/>
        <color rgb="FFD6007B"/>
      </dataBar>
      <extLst>
        <ext xmlns:x14="http://schemas.microsoft.com/office/spreadsheetml/2009/9/main" uri="{B025F937-C7B1-47D3-B67F-A62EFF666E3E}">
          <x14:id>{A819EA3B-1B56-411A-8C78-D28B91AD60DB}</x14:id>
        </ext>
      </extLst>
    </cfRule>
  </conditionalFormatting>
  <conditionalFormatting sqref="AQ9:AQ10">
    <cfRule type="dataBar" priority="227">
      <dataBar>
        <cfvo type="min"/>
        <cfvo type="max"/>
        <color rgb="FFD6007B"/>
      </dataBar>
      <extLst>
        <ext xmlns:x14="http://schemas.microsoft.com/office/spreadsheetml/2009/9/main" uri="{B025F937-C7B1-47D3-B67F-A62EFF666E3E}">
          <x14:id>{3EE78BB8-985F-4B47-8A70-6792223B2356}</x14:id>
        </ext>
      </extLst>
    </cfRule>
  </conditionalFormatting>
  <conditionalFormatting sqref="AQ9:AQ22">
    <cfRule type="dataBar" priority="226">
      <dataBar>
        <cfvo type="min"/>
        <cfvo type="max"/>
        <color rgb="FFD6007B"/>
      </dataBar>
      <extLst>
        <ext xmlns:x14="http://schemas.microsoft.com/office/spreadsheetml/2009/9/main" uri="{B025F937-C7B1-47D3-B67F-A62EFF666E3E}">
          <x14:id>{E08C7CAB-EA0A-48EC-9A07-7E97700AE719}</x14:id>
        </ext>
      </extLst>
    </cfRule>
  </conditionalFormatting>
  <conditionalFormatting sqref="AQ12:AQ13">
    <cfRule type="dataBar" priority="20">
      <dataBar>
        <cfvo type="min"/>
        <cfvo type="max"/>
        <color rgb="FFD6007B"/>
      </dataBar>
      <extLst>
        <ext xmlns:x14="http://schemas.microsoft.com/office/spreadsheetml/2009/9/main" uri="{B025F937-C7B1-47D3-B67F-A62EFF666E3E}">
          <x14:id>{FC9DAEB5-7008-457E-8BE6-C644B8B56FA0}</x14:id>
        </ext>
      </extLst>
    </cfRule>
    <cfRule type="dataBar" priority="131">
      <dataBar>
        <cfvo type="min"/>
        <cfvo type="max"/>
        <color rgb="FFD6007B"/>
      </dataBar>
      <extLst>
        <ext xmlns:x14="http://schemas.microsoft.com/office/spreadsheetml/2009/9/main" uri="{B025F937-C7B1-47D3-B67F-A62EFF666E3E}">
          <x14:id>{E35C64EC-05B9-4C2F-8B80-4E76662D0886}</x14:id>
        </ext>
      </extLst>
    </cfRule>
  </conditionalFormatting>
  <conditionalFormatting sqref="AQ15:AQ16">
    <cfRule type="dataBar" priority="19">
      <dataBar>
        <cfvo type="min"/>
        <cfvo type="max"/>
        <color rgb="FFD6007B"/>
      </dataBar>
      <extLst>
        <ext xmlns:x14="http://schemas.microsoft.com/office/spreadsheetml/2009/9/main" uri="{B025F937-C7B1-47D3-B67F-A62EFF666E3E}">
          <x14:id>{39543DCB-9E02-4E58-9DA6-6EBDB62589CD}</x14:id>
        </ext>
      </extLst>
    </cfRule>
    <cfRule type="dataBar" priority="130">
      <dataBar>
        <cfvo type="min"/>
        <cfvo type="max"/>
        <color rgb="FFD6007B"/>
      </dataBar>
      <extLst>
        <ext xmlns:x14="http://schemas.microsoft.com/office/spreadsheetml/2009/9/main" uri="{B025F937-C7B1-47D3-B67F-A62EFF666E3E}">
          <x14:id>{A0399892-C8F7-491B-933C-AE4BE56BF605}</x14:id>
        </ext>
      </extLst>
    </cfRule>
  </conditionalFormatting>
  <conditionalFormatting sqref="AQ17 AQ11 AQ14 AQ20">
    <cfRule type="dataBar" priority="228">
      <dataBar>
        <cfvo type="min"/>
        <cfvo type="max"/>
        <color rgb="FFD6007B"/>
      </dataBar>
      <extLst>
        <ext xmlns:x14="http://schemas.microsoft.com/office/spreadsheetml/2009/9/main" uri="{B025F937-C7B1-47D3-B67F-A62EFF666E3E}">
          <x14:id>{FDE772D5-0F07-4C99-84A7-87A031A6BA07}</x14:id>
        </ext>
      </extLst>
    </cfRule>
  </conditionalFormatting>
  <conditionalFormatting sqref="AQ18:AQ19">
    <cfRule type="dataBar" priority="18">
      <dataBar>
        <cfvo type="min"/>
        <cfvo type="max"/>
        <color rgb="FFD6007B"/>
      </dataBar>
      <extLst>
        <ext xmlns:x14="http://schemas.microsoft.com/office/spreadsheetml/2009/9/main" uri="{B025F937-C7B1-47D3-B67F-A62EFF666E3E}">
          <x14:id>{2874038E-D5A8-4E09-88C3-72BDE716AABC}</x14:id>
        </ext>
      </extLst>
    </cfRule>
    <cfRule type="dataBar" priority="129">
      <dataBar>
        <cfvo type="min"/>
        <cfvo type="max"/>
        <color rgb="FFD6007B"/>
      </dataBar>
      <extLst>
        <ext xmlns:x14="http://schemas.microsoft.com/office/spreadsheetml/2009/9/main" uri="{B025F937-C7B1-47D3-B67F-A62EFF666E3E}">
          <x14:id>{617F7C01-8248-42E2-9C7A-62F85401F1FF}</x14:id>
        </ext>
      </extLst>
    </cfRule>
  </conditionalFormatting>
  <conditionalFormatting sqref="AQ21:AQ22">
    <cfRule type="dataBar" priority="17">
      <dataBar>
        <cfvo type="min"/>
        <cfvo type="max"/>
        <color rgb="FFD6007B"/>
      </dataBar>
      <extLst>
        <ext xmlns:x14="http://schemas.microsoft.com/office/spreadsheetml/2009/9/main" uri="{B025F937-C7B1-47D3-B67F-A62EFF666E3E}">
          <x14:id>{B7CCD07E-0C3E-4BF0-BCFB-B61E14805038}</x14:id>
        </ext>
      </extLst>
    </cfRule>
    <cfRule type="dataBar" priority="128">
      <dataBar>
        <cfvo type="min"/>
        <cfvo type="max"/>
        <color rgb="FFD6007B"/>
      </dataBar>
      <extLst>
        <ext xmlns:x14="http://schemas.microsoft.com/office/spreadsheetml/2009/9/main" uri="{B025F937-C7B1-47D3-B67F-A62EFF666E3E}">
          <x14:id>{88D8ACA2-F1B0-4DAB-AF22-B353F1F73988}</x14:id>
        </ext>
      </extLst>
    </cfRule>
  </conditionalFormatting>
  <conditionalFormatting sqref="AQ24:AQ25">
    <cfRule type="dataBar" priority="16">
      <dataBar>
        <cfvo type="min"/>
        <cfvo type="max"/>
        <color rgb="FFD6007B"/>
      </dataBar>
      <extLst>
        <ext xmlns:x14="http://schemas.microsoft.com/office/spreadsheetml/2009/9/main" uri="{B025F937-C7B1-47D3-B67F-A62EFF666E3E}">
          <x14:id>{C8A0B089-3203-4636-89FC-387CAF6A8E5E}</x14:id>
        </ext>
      </extLst>
    </cfRule>
  </conditionalFormatting>
  <conditionalFormatting sqref="AS9:AS10">
    <cfRule type="dataBar" priority="224">
      <dataBar>
        <cfvo type="min"/>
        <cfvo type="max"/>
        <color rgb="FFD6007B"/>
      </dataBar>
      <extLst>
        <ext xmlns:x14="http://schemas.microsoft.com/office/spreadsheetml/2009/9/main" uri="{B025F937-C7B1-47D3-B67F-A62EFF666E3E}">
          <x14:id>{3CFC4D78-6F7B-4965-A2AA-01A26795E716}</x14:id>
        </ext>
      </extLst>
    </cfRule>
  </conditionalFormatting>
  <conditionalFormatting sqref="AS9:AS25">
    <cfRule type="dataBar" priority="127">
      <dataBar>
        <cfvo type="min"/>
        <cfvo type="max"/>
        <color rgb="FFD6007B"/>
      </dataBar>
      <extLst>
        <ext xmlns:x14="http://schemas.microsoft.com/office/spreadsheetml/2009/9/main" uri="{B025F937-C7B1-47D3-B67F-A62EFF666E3E}">
          <x14:id>{9B2B80E6-BDD6-4526-BAFB-9D41692B2480}</x14:id>
        </ext>
      </extLst>
    </cfRule>
  </conditionalFormatting>
  <conditionalFormatting sqref="AS12:AS13">
    <cfRule type="dataBar" priority="223">
      <dataBar>
        <cfvo type="min"/>
        <cfvo type="max"/>
        <color rgb="FFD6007B"/>
      </dataBar>
      <extLst>
        <ext xmlns:x14="http://schemas.microsoft.com/office/spreadsheetml/2009/9/main" uri="{B025F937-C7B1-47D3-B67F-A62EFF666E3E}">
          <x14:id>{F6299CBA-5346-47AF-B74F-8C9975B2FEAB}</x14:id>
        </ext>
      </extLst>
    </cfRule>
  </conditionalFormatting>
  <conditionalFormatting sqref="AS15:AS16">
    <cfRule type="dataBar" priority="126">
      <dataBar>
        <cfvo type="min"/>
        <cfvo type="max"/>
        <color rgb="FFD6007B"/>
      </dataBar>
      <extLst>
        <ext xmlns:x14="http://schemas.microsoft.com/office/spreadsheetml/2009/9/main" uri="{B025F937-C7B1-47D3-B67F-A62EFF666E3E}">
          <x14:id>{AB078729-A4C4-4230-9F68-174F12217BC5}</x14:id>
        </ext>
      </extLst>
    </cfRule>
  </conditionalFormatting>
  <conditionalFormatting sqref="AS17 AS11 AS14 AS20">
    <cfRule type="dataBar" priority="225">
      <dataBar>
        <cfvo type="min"/>
        <cfvo type="max"/>
        <color rgb="FFD6007B"/>
      </dataBar>
      <extLst>
        <ext xmlns:x14="http://schemas.microsoft.com/office/spreadsheetml/2009/9/main" uri="{B025F937-C7B1-47D3-B67F-A62EFF666E3E}">
          <x14:id>{BF2C4440-BF45-4E66-B84E-93988D6DA98A}</x14:id>
        </ext>
      </extLst>
    </cfRule>
  </conditionalFormatting>
  <conditionalFormatting sqref="AS18:AS19">
    <cfRule type="dataBar" priority="125">
      <dataBar>
        <cfvo type="min"/>
        <cfvo type="max"/>
        <color rgb="FFD6007B"/>
      </dataBar>
      <extLst>
        <ext xmlns:x14="http://schemas.microsoft.com/office/spreadsheetml/2009/9/main" uri="{B025F937-C7B1-47D3-B67F-A62EFF666E3E}">
          <x14:id>{6F647E26-8B6F-489C-A168-A5CCAAC33AF3}</x14:id>
        </ext>
      </extLst>
    </cfRule>
  </conditionalFormatting>
  <conditionalFormatting sqref="AS21:AS22">
    <cfRule type="dataBar" priority="124">
      <dataBar>
        <cfvo type="min"/>
        <cfvo type="max"/>
        <color rgb="FFD6007B"/>
      </dataBar>
      <extLst>
        <ext xmlns:x14="http://schemas.microsoft.com/office/spreadsheetml/2009/9/main" uri="{B025F937-C7B1-47D3-B67F-A62EFF666E3E}">
          <x14:id>{5EE27D0D-0D56-42B6-BAF0-ADA1D1F8B5CC}</x14:id>
        </ext>
      </extLst>
    </cfRule>
  </conditionalFormatting>
  <conditionalFormatting sqref="AS24:AS25">
    <cfRule type="dataBar" priority="54">
      <dataBar>
        <cfvo type="min"/>
        <cfvo type="max"/>
        <color rgb="FFD6007B"/>
      </dataBar>
      <extLst>
        <ext xmlns:x14="http://schemas.microsoft.com/office/spreadsheetml/2009/9/main" uri="{B025F937-C7B1-47D3-B67F-A62EFF666E3E}">
          <x14:id>{1E5D9A6E-25A8-40C7-87AF-C9CE88163145}</x14:id>
        </ext>
      </extLst>
    </cfRule>
    <cfRule type="dataBar" priority="80">
      <dataBar>
        <cfvo type="min"/>
        <cfvo type="max"/>
        <color rgb="FFD6007B"/>
      </dataBar>
      <extLst>
        <ext xmlns:x14="http://schemas.microsoft.com/office/spreadsheetml/2009/9/main" uri="{B025F937-C7B1-47D3-B67F-A62EFF666E3E}">
          <x14:id>{95BE9508-3C47-4CC8-B50A-845B551D89C3}</x14:id>
        </ext>
      </extLst>
    </cfRule>
  </conditionalFormatting>
  <conditionalFormatting sqref="AU9:AU10">
    <cfRule type="dataBar" priority="221">
      <dataBar>
        <cfvo type="min"/>
        <cfvo type="max"/>
        <color rgb="FFD6007B"/>
      </dataBar>
      <extLst>
        <ext xmlns:x14="http://schemas.microsoft.com/office/spreadsheetml/2009/9/main" uri="{B025F937-C7B1-47D3-B67F-A62EFF666E3E}">
          <x14:id>{B2609F5A-B452-4105-888E-1623B1D30E6C}</x14:id>
        </ext>
      </extLst>
    </cfRule>
  </conditionalFormatting>
  <conditionalFormatting sqref="AU9:AU22">
    <cfRule type="dataBar" priority="220">
      <dataBar>
        <cfvo type="min"/>
        <cfvo type="max"/>
        <color rgb="FFD6007B"/>
      </dataBar>
      <extLst>
        <ext xmlns:x14="http://schemas.microsoft.com/office/spreadsheetml/2009/9/main" uri="{B025F937-C7B1-47D3-B67F-A62EFF666E3E}">
          <x14:id>{529CE80A-A1C2-4D3F-A64D-9AC184D583C6}</x14:id>
        </ext>
      </extLst>
    </cfRule>
  </conditionalFormatting>
  <conditionalFormatting sqref="AU17 AU11 AU14 AU20">
    <cfRule type="dataBar" priority="222">
      <dataBar>
        <cfvo type="min"/>
        <cfvo type="max"/>
        <color rgb="FFD6007B"/>
      </dataBar>
      <extLst>
        <ext xmlns:x14="http://schemas.microsoft.com/office/spreadsheetml/2009/9/main" uri="{B025F937-C7B1-47D3-B67F-A62EFF666E3E}">
          <x14:id>{46995682-01F8-499A-B0DA-CBE7B2BBA423}</x14:id>
        </ext>
      </extLst>
    </cfRule>
  </conditionalFormatting>
  <conditionalFormatting sqref="AU12:AU13">
    <cfRule type="dataBar" priority="123">
      <dataBar>
        <cfvo type="min"/>
        <cfvo type="max"/>
        <color rgb="FFD6007B"/>
      </dataBar>
      <extLst>
        <ext xmlns:x14="http://schemas.microsoft.com/office/spreadsheetml/2009/9/main" uri="{B025F937-C7B1-47D3-B67F-A62EFF666E3E}">
          <x14:id>{CD252D28-DEAA-4C2B-A3A1-06B36B3F1E65}</x14:id>
        </ext>
      </extLst>
    </cfRule>
  </conditionalFormatting>
  <conditionalFormatting sqref="AU15:AU16">
    <cfRule type="dataBar" priority="122">
      <dataBar>
        <cfvo type="min"/>
        <cfvo type="max"/>
        <color rgb="FFD6007B"/>
      </dataBar>
      <extLst>
        <ext xmlns:x14="http://schemas.microsoft.com/office/spreadsheetml/2009/9/main" uri="{B025F937-C7B1-47D3-B67F-A62EFF666E3E}">
          <x14:id>{7A2291FF-FF53-422D-9969-D82C4639C77C}</x14:id>
        </ext>
      </extLst>
    </cfRule>
  </conditionalFormatting>
  <conditionalFormatting sqref="AU18:AU19">
    <cfRule type="dataBar" priority="121">
      <dataBar>
        <cfvo type="min"/>
        <cfvo type="max"/>
        <color rgb="FFD6007B"/>
      </dataBar>
      <extLst>
        <ext xmlns:x14="http://schemas.microsoft.com/office/spreadsheetml/2009/9/main" uri="{B025F937-C7B1-47D3-B67F-A62EFF666E3E}">
          <x14:id>{DEFF9D98-2013-4DDA-9ABA-1171996955CE}</x14:id>
        </ext>
      </extLst>
    </cfRule>
  </conditionalFormatting>
  <conditionalFormatting sqref="AU21:AU22">
    <cfRule type="dataBar" priority="120">
      <dataBar>
        <cfvo type="min"/>
        <cfvo type="max"/>
        <color rgb="FFD6007B"/>
      </dataBar>
      <extLst>
        <ext xmlns:x14="http://schemas.microsoft.com/office/spreadsheetml/2009/9/main" uri="{B025F937-C7B1-47D3-B67F-A62EFF666E3E}">
          <x14:id>{774CF1FF-009E-4415-9888-271A7C26C1E0}</x14:id>
        </ext>
      </extLst>
    </cfRule>
  </conditionalFormatting>
  <conditionalFormatting sqref="AU24:AU25">
    <cfRule type="dataBar" priority="53">
      <dataBar>
        <cfvo type="min"/>
        <cfvo type="max"/>
        <color rgb="FFD6007B"/>
      </dataBar>
      <extLst>
        <ext xmlns:x14="http://schemas.microsoft.com/office/spreadsheetml/2009/9/main" uri="{B025F937-C7B1-47D3-B67F-A62EFF666E3E}">
          <x14:id>{BE869F58-981F-49FB-8B46-1C3A90B01AE0}</x14:id>
        </ext>
      </extLst>
    </cfRule>
    <cfRule type="dataBar" priority="79">
      <dataBar>
        <cfvo type="min"/>
        <cfvo type="max"/>
        <color rgb="FFD6007B"/>
      </dataBar>
      <extLst>
        <ext xmlns:x14="http://schemas.microsoft.com/office/spreadsheetml/2009/9/main" uri="{B025F937-C7B1-47D3-B67F-A62EFF666E3E}">
          <x14:id>{F2FF102E-CCB7-469D-A0F2-AD679C893819}</x14:id>
        </ext>
      </extLst>
    </cfRule>
  </conditionalFormatting>
  <conditionalFormatting sqref="AW9:AW10">
    <cfRule type="dataBar" priority="218">
      <dataBar>
        <cfvo type="min"/>
        <cfvo type="max"/>
        <color rgb="FFD6007B"/>
      </dataBar>
      <extLst>
        <ext xmlns:x14="http://schemas.microsoft.com/office/spreadsheetml/2009/9/main" uri="{B025F937-C7B1-47D3-B67F-A62EFF666E3E}">
          <x14:id>{A0E50BF3-1C14-4845-AD04-3B36C8ABDBC1}</x14:id>
        </ext>
      </extLst>
    </cfRule>
  </conditionalFormatting>
  <conditionalFormatting sqref="AW9:AW25">
    <cfRule type="dataBar" priority="217">
      <dataBar>
        <cfvo type="min"/>
        <cfvo type="max"/>
        <color rgb="FFD6007B"/>
      </dataBar>
      <extLst>
        <ext xmlns:x14="http://schemas.microsoft.com/office/spreadsheetml/2009/9/main" uri="{B025F937-C7B1-47D3-B67F-A62EFF666E3E}">
          <x14:id>{B2E3B13F-040F-4FD0-AE99-A4FA1C0B7E67}</x14:id>
        </ext>
      </extLst>
    </cfRule>
  </conditionalFormatting>
  <conditionalFormatting sqref="AW17 AW11 AW14 AW20">
    <cfRule type="dataBar" priority="219">
      <dataBar>
        <cfvo type="min"/>
        <cfvo type="max"/>
        <color rgb="FFD6007B"/>
      </dataBar>
      <extLst>
        <ext xmlns:x14="http://schemas.microsoft.com/office/spreadsheetml/2009/9/main" uri="{B025F937-C7B1-47D3-B67F-A62EFF666E3E}">
          <x14:id>{FB5D3A0B-88FB-43CD-B944-7AC87DC02833}</x14:id>
        </ext>
      </extLst>
    </cfRule>
  </conditionalFormatting>
  <conditionalFormatting sqref="AW12:AW13">
    <cfRule type="dataBar" priority="14">
      <dataBar>
        <cfvo type="min"/>
        <cfvo type="max"/>
        <color rgb="FFD6007B"/>
      </dataBar>
      <extLst>
        <ext xmlns:x14="http://schemas.microsoft.com/office/spreadsheetml/2009/9/main" uri="{B025F937-C7B1-47D3-B67F-A62EFF666E3E}">
          <x14:id>{8EA4ECC8-73B4-4F26-A34F-044624F2D5DF}</x14:id>
        </ext>
      </extLst>
    </cfRule>
    <cfRule type="dataBar" priority="119">
      <dataBar>
        <cfvo type="min"/>
        <cfvo type="max"/>
        <color rgb="FFD6007B"/>
      </dataBar>
      <extLst>
        <ext xmlns:x14="http://schemas.microsoft.com/office/spreadsheetml/2009/9/main" uri="{B025F937-C7B1-47D3-B67F-A62EFF666E3E}">
          <x14:id>{E8427E2B-BE7F-449B-95E9-3B3232D0E408}</x14:id>
        </ext>
      </extLst>
    </cfRule>
  </conditionalFormatting>
  <conditionalFormatting sqref="AW15:AW16">
    <cfRule type="dataBar" priority="13">
      <dataBar>
        <cfvo type="min"/>
        <cfvo type="max"/>
        <color rgb="FFD6007B"/>
      </dataBar>
      <extLst>
        <ext xmlns:x14="http://schemas.microsoft.com/office/spreadsheetml/2009/9/main" uri="{B025F937-C7B1-47D3-B67F-A62EFF666E3E}">
          <x14:id>{513CCF26-1942-4902-A5C2-095DC3DA79FA}</x14:id>
        </ext>
      </extLst>
    </cfRule>
    <cfRule type="dataBar" priority="118">
      <dataBar>
        <cfvo type="min"/>
        <cfvo type="max"/>
        <color rgb="FFD6007B"/>
      </dataBar>
      <extLst>
        <ext xmlns:x14="http://schemas.microsoft.com/office/spreadsheetml/2009/9/main" uri="{B025F937-C7B1-47D3-B67F-A62EFF666E3E}">
          <x14:id>{0C20E3FA-439B-4FD7-82FC-C2872A07F6B4}</x14:id>
        </ext>
      </extLst>
    </cfRule>
  </conditionalFormatting>
  <conditionalFormatting sqref="AW18:AW19">
    <cfRule type="dataBar" priority="12">
      <dataBar>
        <cfvo type="min"/>
        <cfvo type="max"/>
        <color rgb="FFD6007B"/>
      </dataBar>
      <extLst>
        <ext xmlns:x14="http://schemas.microsoft.com/office/spreadsheetml/2009/9/main" uri="{B025F937-C7B1-47D3-B67F-A62EFF666E3E}">
          <x14:id>{FF84724F-1161-4591-B381-56841CEDDA31}</x14:id>
        </ext>
      </extLst>
    </cfRule>
    <cfRule type="dataBar" priority="117">
      <dataBar>
        <cfvo type="min"/>
        <cfvo type="max"/>
        <color rgb="FFD6007B"/>
      </dataBar>
      <extLst>
        <ext xmlns:x14="http://schemas.microsoft.com/office/spreadsheetml/2009/9/main" uri="{B025F937-C7B1-47D3-B67F-A62EFF666E3E}">
          <x14:id>{2871333E-189F-42CE-B36A-09A392B0AB74}</x14:id>
        </ext>
      </extLst>
    </cfRule>
  </conditionalFormatting>
  <conditionalFormatting sqref="AW21:AW22">
    <cfRule type="dataBar" priority="11">
      <dataBar>
        <cfvo type="min"/>
        <cfvo type="max"/>
        <color rgb="FFD6007B"/>
      </dataBar>
      <extLst>
        <ext xmlns:x14="http://schemas.microsoft.com/office/spreadsheetml/2009/9/main" uri="{B025F937-C7B1-47D3-B67F-A62EFF666E3E}">
          <x14:id>{A8E0CBE0-AD79-49C5-B8C2-A77DEF8D5B71}</x14:id>
        </ext>
      </extLst>
    </cfRule>
    <cfRule type="dataBar" priority="116">
      <dataBar>
        <cfvo type="min"/>
        <cfvo type="max"/>
        <color rgb="FFD6007B"/>
      </dataBar>
      <extLst>
        <ext xmlns:x14="http://schemas.microsoft.com/office/spreadsheetml/2009/9/main" uri="{B025F937-C7B1-47D3-B67F-A62EFF666E3E}">
          <x14:id>{1AE575A0-21B9-469F-9EEA-CF8325ABB05F}</x14:id>
        </ext>
      </extLst>
    </cfRule>
  </conditionalFormatting>
  <conditionalFormatting sqref="AW24:AW25">
    <cfRule type="dataBar" priority="9">
      <dataBar>
        <cfvo type="min"/>
        <cfvo type="max"/>
        <color rgb="FFD6007B"/>
      </dataBar>
      <extLst>
        <ext xmlns:x14="http://schemas.microsoft.com/office/spreadsheetml/2009/9/main" uri="{B025F937-C7B1-47D3-B67F-A62EFF666E3E}">
          <x14:id>{898CC84B-F7D3-444F-8DDD-FFFB7D06AF39}</x14:id>
        </ext>
      </extLst>
    </cfRule>
    <cfRule type="dataBar" priority="10">
      <dataBar>
        <cfvo type="min"/>
        <cfvo type="max"/>
        <color rgb="FFD6007B"/>
      </dataBar>
      <extLst>
        <ext xmlns:x14="http://schemas.microsoft.com/office/spreadsheetml/2009/9/main" uri="{B025F937-C7B1-47D3-B67F-A62EFF666E3E}">
          <x14:id>{9A1A073E-D6DF-4834-A986-B59E6D916907}</x14:id>
        </ext>
      </extLst>
    </cfRule>
  </conditionalFormatting>
  <conditionalFormatting sqref="AY9:AY10">
    <cfRule type="dataBar" priority="215">
      <dataBar>
        <cfvo type="min"/>
        <cfvo type="max"/>
        <color rgb="FFD6007B"/>
      </dataBar>
      <extLst>
        <ext xmlns:x14="http://schemas.microsoft.com/office/spreadsheetml/2009/9/main" uri="{B025F937-C7B1-47D3-B67F-A62EFF666E3E}">
          <x14:id>{A40096EB-C43B-49D6-B312-7FA4708B8A7D}</x14:id>
        </ext>
      </extLst>
    </cfRule>
  </conditionalFormatting>
  <conditionalFormatting sqref="AY9:AY22">
    <cfRule type="dataBar" priority="214">
      <dataBar>
        <cfvo type="min"/>
        <cfvo type="max"/>
        <color rgb="FFD6007B"/>
      </dataBar>
      <extLst>
        <ext xmlns:x14="http://schemas.microsoft.com/office/spreadsheetml/2009/9/main" uri="{B025F937-C7B1-47D3-B67F-A62EFF666E3E}">
          <x14:id>{DC034847-C161-4718-85BE-AE5E4BFCCC03}</x14:id>
        </ext>
      </extLst>
    </cfRule>
  </conditionalFormatting>
  <conditionalFormatting sqref="AY12:AY13">
    <cfRule type="dataBar" priority="115">
      <dataBar>
        <cfvo type="min"/>
        <cfvo type="max"/>
        <color rgb="FFD6007B"/>
      </dataBar>
      <extLst>
        <ext xmlns:x14="http://schemas.microsoft.com/office/spreadsheetml/2009/9/main" uri="{B025F937-C7B1-47D3-B67F-A62EFF666E3E}">
          <x14:id>{69BF0FDD-CE65-4C14-9CE8-0E174B28D480}</x14:id>
        </ext>
      </extLst>
    </cfRule>
  </conditionalFormatting>
  <conditionalFormatting sqref="AY15:AY16">
    <cfRule type="dataBar" priority="114">
      <dataBar>
        <cfvo type="min"/>
        <cfvo type="max"/>
        <color rgb="FFD6007B"/>
      </dataBar>
      <extLst>
        <ext xmlns:x14="http://schemas.microsoft.com/office/spreadsheetml/2009/9/main" uri="{B025F937-C7B1-47D3-B67F-A62EFF666E3E}">
          <x14:id>{A98CDCF6-2B04-4AB3-8BF0-491CABD7214D}</x14:id>
        </ext>
      </extLst>
    </cfRule>
  </conditionalFormatting>
  <conditionalFormatting sqref="AY11 AY17 AY14 AY20">
    <cfRule type="dataBar" priority="216">
      <dataBar>
        <cfvo type="min"/>
        <cfvo type="max"/>
        <color rgb="FFD6007B"/>
      </dataBar>
      <extLst>
        <ext xmlns:x14="http://schemas.microsoft.com/office/spreadsheetml/2009/9/main" uri="{B025F937-C7B1-47D3-B67F-A62EFF666E3E}">
          <x14:id>{50BB9483-A9C7-414E-8658-CAE49A37E154}</x14:id>
        </ext>
      </extLst>
    </cfRule>
  </conditionalFormatting>
  <conditionalFormatting sqref="AY18:AY19">
    <cfRule type="dataBar" priority="113">
      <dataBar>
        <cfvo type="min"/>
        <cfvo type="max"/>
        <color rgb="FFD6007B"/>
      </dataBar>
      <extLst>
        <ext xmlns:x14="http://schemas.microsoft.com/office/spreadsheetml/2009/9/main" uri="{B025F937-C7B1-47D3-B67F-A62EFF666E3E}">
          <x14:id>{51A18A5E-0FDC-4495-A5FE-8D64AF29B1CC}</x14:id>
        </ext>
      </extLst>
    </cfRule>
  </conditionalFormatting>
  <conditionalFormatting sqref="AY21:AY22">
    <cfRule type="dataBar" priority="112">
      <dataBar>
        <cfvo type="min"/>
        <cfvo type="max"/>
        <color rgb="FFD6007B"/>
      </dataBar>
      <extLst>
        <ext xmlns:x14="http://schemas.microsoft.com/office/spreadsheetml/2009/9/main" uri="{B025F937-C7B1-47D3-B67F-A62EFF666E3E}">
          <x14:id>{53949D0F-1282-42B4-9E02-591EBB04349D}</x14:id>
        </ext>
      </extLst>
    </cfRule>
  </conditionalFormatting>
  <conditionalFormatting sqref="AY24:AY25">
    <cfRule type="dataBar" priority="51">
      <dataBar>
        <cfvo type="min"/>
        <cfvo type="max"/>
        <color rgb="FFD6007B"/>
      </dataBar>
      <extLst>
        <ext xmlns:x14="http://schemas.microsoft.com/office/spreadsheetml/2009/9/main" uri="{B025F937-C7B1-47D3-B67F-A62EFF666E3E}">
          <x14:id>{7753AF45-D9A5-4728-81E6-6E67548C9959}</x14:id>
        </ext>
      </extLst>
    </cfRule>
    <cfRule type="dataBar" priority="77">
      <dataBar>
        <cfvo type="min"/>
        <cfvo type="max"/>
        <color rgb="FFD6007B"/>
      </dataBar>
      <extLst>
        <ext xmlns:x14="http://schemas.microsoft.com/office/spreadsheetml/2009/9/main" uri="{B025F937-C7B1-47D3-B67F-A62EFF666E3E}">
          <x14:id>{5225F87E-BBBA-4E7B-ABDE-F23B3714EA80}</x14:id>
        </ext>
      </extLst>
    </cfRule>
  </conditionalFormatting>
  <conditionalFormatting sqref="BB9:BB10">
    <cfRule type="dataBar" priority="342">
      <dataBar>
        <cfvo type="num" val="0"/>
        <cfvo type="num" val="1"/>
        <color rgb="FFD6007B"/>
      </dataBar>
      <extLst>
        <ext xmlns:x14="http://schemas.microsoft.com/office/spreadsheetml/2009/9/main" uri="{B025F937-C7B1-47D3-B67F-A62EFF666E3E}">
          <x14:id>{1B1F86B3-8CA4-40B3-8BFA-3ACC9DF3718C}</x14:id>
        </ext>
      </extLst>
    </cfRule>
    <cfRule type="dataBar" priority="343">
      <dataBar>
        <cfvo type="min"/>
        <cfvo type="max"/>
        <color rgb="FFD6007B"/>
      </dataBar>
      <extLst>
        <ext xmlns:x14="http://schemas.microsoft.com/office/spreadsheetml/2009/9/main" uri="{B025F937-C7B1-47D3-B67F-A62EFF666E3E}">
          <x14:id>{830549AB-A344-4D30-85E2-CAA507113CAD}</x14:id>
        </ext>
      </extLst>
    </cfRule>
  </conditionalFormatting>
  <conditionalFormatting sqref="BB12:BB13">
    <cfRule type="dataBar" priority="45">
      <dataBar>
        <cfvo type="num" val="0"/>
        <cfvo type="num" val="1"/>
        <color rgb="FFD6007B"/>
      </dataBar>
      <extLst>
        <ext xmlns:x14="http://schemas.microsoft.com/office/spreadsheetml/2009/9/main" uri="{B025F937-C7B1-47D3-B67F-A62EFF666E3E}">
          <x14:id>{B96D359B-9FE6-4771-9278-B39213C8D2C9}</x14:id>
        </ext>
      </extLst>
    </cfRule>
    <cfRule type="dataBar" priority="46">
      <dataBar>
        <cfvo type="min"/>
        <cfvo type="max"/>
        <color rgb="FFD6007B"/>
      </dataBar>
      <extLst>
        <ext xmlns:x14="http://schemas.microsoft.com/office/spreadsheetml/2009/9/main" uri="{B025F937-C7B1-47D3-B67F-A62EFF666E3E}">
          <x14:id>{0021A38E-9DF1-4E23-A25A-71256F6BA07E}</x14:id>
        </ext>
      </extLst>
    </cfRule>
  </conditionalFormatting>
  <conditionalFormatting sqref="BB15:BB16">
    <cfRule type="dataBar" priority="43">
      <dataBar>
        <cfvo type="min"/>
        <cfvo type="max"/>
        <color rgb="FFD6007B"/>
      </dataBar>
      <extLst>
        <ext xmlns:x14="http://schemas.microsoft.com/office/spreadsheetml/2009/9/main" uri="{B025F937-C7B1-47D3-B67F-A62EFF666E3E}">
          <x14:id>{1325C64B-438B-4663-8FD1-72B3009348CE}</x14:id>
        </ext>
      </extLst>
    </cfRule>
    <cfRule type="dataBar" priority="44">
      <dataBar>
        <cfvo type="min"/>
        <cfvo type="max"/>
        <color rgb="FFD6007B"/>
      </dataBar>
      <extLst>
        <ext xmlns:x14="http://schemas.microsoft.com/office/spreadsheetml/2009/9/main" uri="{B025F937-C7B1-47D3-B67F-A62EFF666E3E}">
          <x14:id>{BADB59A2-2DE6-477B-948E-01158EE6E4BE}</x14:id>
        </ext>
      </extLst>
    </cfRule>
  </conditionalFormatting>
  <conditionalFormatting sqref="BB18:BB19">
    <cfRule type="dataBar" priority="41">
      <dataBar>
        <cfvo type="num" val="0"/>
        <cfvo type="num" val="1"/>
        <color rgb="FFD6007B"/>
      </dataBar>
      <extLst>
        <ext xmlns:x14="http://schemas.microsoft.com/office/spreadsheetml/2009/9/main" uri="{B025F937-C7B1-47D3-B67F-A62EFF666E3E}">
          <x14:id>{C653D0AB-75D2-43F2-8935-C0B9E4294FE5}</x14:id>
        </ext>
      </extLst>
    </cfRule>
    <cfRule type="dataBar" priority="42">
      <dataBar>
        <cfvo type="min"/>
        <cfvo type="max"/>
        <color rgb="FFD6007B"/>
      </dataBar>
      <extLst>
        <ext xmlns:x14="http://schemas.microsoft.com/office/spreadsheetml/2009/9/main" uri="{B025F937-C7B1-47D3-B67F-A62EFF666E3E}">
          <x14:id>{14F0723E-34AB-4058-8988-4E6D15699FF7}</x14:id>
        </ext>
      </extLst>
    </cfRule>
  </conditionalFormatting>
  <conditionalFormatting sqref="BB21:BB22">
    <cfRule type="dataBar" priority="39">
      <dataBar>
        <cfvo type="num" val="0"/>
        <cfvo type="num" val="1"/>
        <color rgb="FFD6007B"/>
      </dataBar>
      <extLst>
        <ext xmlns:x14="http://schemas.microsoft.com/office/spreadsheetml/2009/9/main" uri="{B025F937-C7B1-47D3-B67F-A62EFF666E3E}">
          <x14:id>{4BED375E-A1A8-4BF0-B50E-0E11F09767BB}</x14:id>
        </ext>
      </extLst>
    </cfRule>
    <cfRule type="dataBar" priority="40">
      <dataBar>
        <cfvo type="min"/>
        <cfvo type="max"/>
        <color rgb="FFD6007B"/>
      </dataBar>
      <extLst>
        <ext xmlns:x14="http://schemas.microsoft.com/office/spreadsheetml/2009/9/main" uri="{B025F937-C7B1-47D3-B67F-A62EFF666E3E}">
          <x14:id>{1E173764-35C1-4C76-800E-1CE31070296D}</x14:id>
        </ext>
      </extLst>
    </cfRule>
  </conditionalFormatting>
  <conditionalFormatting sqref="BB24:BB25">
    <cfRule type="dataBar" priority="37">
      <dataBar>
        <cfvo type="num" val="0"/>
        <cfvo type="num" val="1"/>
        <color rgb="FFD6007B"/>
      </dataBar>
      <extLst>
        <ext xmlns:x14="http://schemas.microsoft.com/office/spreadsheetml/2009/9/main" uri="{B025F937-C7B1-47D3-B67F-A62EFF666E3E}">
          <x14:id>{627A58DC-1BAB-4829-A69C-7E1F72E72CD8}</x14:id>
        </ext>
      </extLst>
    </cfRule>
    <cfRule type="dataBar" priority="38">
      <dataBar>
        <cfvo type="min"/>
        <cfvo type="max"/>
        <color rgb="FFD6007B"/>
      </dataBar>
      <extLst>
        <ext xmlns:x14="http://schemas.microsoft.com/office/spreadsheetml/2009/9/main" uri="{B025F937-C7B1-47D3-B67F-A62EFF666E3E}">
          <x14:id>{228BACE8-F4E9-421C-8CA7-40AAA6AAC80B}</x14:id>
        </ext>
      </extLst>
    </cfRule>
  </conditionalFormatting>
  <conditionalFormatting sqref="M9:M10">
    <cfRule type="dataBar" priority="8">
      <dataBar>
        <cfvo type="min"/>
        <cfvo type="max"/>
        <color rgb="FFD5007F"/>
      </dataBar>
      <extLst>
        <ext xmlns:x14="http://schemas.microsoft.com/office/spreadsheetml/2009/9/main" uri="{B025F937-C7B1-47D3-B67F-A62EFF666E3E}">
          <x14:id>{73228CD6-5D17-438F-95CC-C8DF09CA2FA2}</x14:id>
        </ext>
      </extLst>
    </cfRule>
  </conditionalFormatting>
  <conditionalFormatting sqref="M9:M22">
    <cfRule type="dataBar" priority="7">
      <dataBar>
        <cfvo type="min"/>
        <cfvo type="max"/>
        <color rgb="FFD5007F"/>
      </dataBar>
      <extLst>
        <ext xmlns:x14="http://schemas.microsoft.com/office/spreadsheetml/2009/9/main" uri="{B025F937-C7B1-47D3-B67F-A62EFF666E3E}">
          <x14:id>{A2EB4D3F-2545-499C-89DC-51160BA73530}</x14:id>
        </ext>
      </extLst>
    </cfRule>
  </conditionalFormatting>
  <conditionalFormatting sqref="O9:O10">
    <cfRule type="dataBar" priority="6">
      <dataBar>
        <cfvo type="min"/>
        <cfvo type="max"/>
        <color rgb="FFD5007F"/>
      </dataBar>
      <extLst>
        <ext xmlns:x14="http://schemas.microsoft.com/office/spreadsheetml/2009/9/main" uri="{B025F937-C7B1-47D3-B67F-A62EFF666E3E}">
          <x14:id>{15800291-1382-48A0-813A-4350EEDE1BD3}</x14:id>
        </ext>
      </extLst>
    </cfRule>
  </conditionalFormatting>
  <conditionalFormatting sqref="O9:O22">
    <cfRule type="dataBar" priority="5">
      <dataBar>
        <cfvo type="min"/>
        <cfvo type="max"/>
        <color rgb="FFD5007F"/>
      </dataBar>
      <extLst>
        <ext xmlns:x14="http://schemas.microsoft.com/office/spreadsheetml/2009/9/main" uri="{B025F937-C7B1-47D3-B67F-A62EFF666E3E}">
          <x14:id>{93179646-3A83-4DC8-96E7-EC8DFB6C9CB0}</x14:id>
        </ext>
      </extLst>
    </cfRule>
  </conditionalFormatting>
  <conditionalFormatting sqref="Q9:Q10">
    <cfRule type="dataBar" priority="4">
      <dataBar>
        <cfvo type="min"/>
        <cfvo type="max"/>
        <color rgb="FFD5007F"/>
      </dataBar>
      <extLst>
        <ext xmlns:x14="http://schemas.microsoft.com/office/spreadsheetml/2009/9/main" uri="{B025F937-C7B1-47D3-B67F-A62EFF666E3E}">
          <x14:id>{696AA1DC-763F-4D47-A482-804985E95D5F}</x14:id>
        </ext>
      </extLst>
    </cfRule>
  </conditionalFormatting>
  <conditionalFormatting sqref="Q9:Q22">
    <cfRule type="dataBar" priority="3">
      <dataBar>
        <cfvo type="min"/>
        <cfvo type="max"/>
        <color rgb="FFD5007F"/>
      </dataBar>
      <extLst>
        <ext xmlns:x14="http://schemas.microsoft.com/office/spreadsheetml/2009/9/main" uri="{B025F937-C7B1-47D3-B67F-A62EFF666E3E}">
          <x14:id>{E47C7D77-FE70-4659-AFE3-A02CA87E5216}</x14:id>
        </ext>
      </extLst>
    </cfRule>
  </conditionalFormatting>
  <conditionalFormatting sqref="AQ9:AQ25">
    <cfRule type="dataBar" priority="15">
      <dataBar>
        <cfvo type="min"/>
        <cfvo type="max"/>
        <color rgb="FFD6007B"/>
      </dataBar>
      <extLst>
        <ext xmlns:x14="http://schemas.microsoft.com/office/spreadsheetml/2009/9/main" uri="{B025F937-C7B1-47D3-B67F-A62EFF666E3E}">
          <x14:id>{44C77F89-D3DF-4D99-AE29-601BDF8D6D83}</x14:id>
        </ext>
      </extLst>
    </cfRule>
  </conditionalFormatting>
  <conditionalFormatting sqref="W9:W14 W17:W25">
    <cfRule type="dataBar" priority="35">
      <dataBar>
        <cfvo type="min"/>
        <cfvo type="max"/>
        <color rgb="FFD6007B"/>
      </dataBar>
      <extLst>
        <ext xmlns:x14="http://schemas.microsoft.com/office/spreadsheetml/2009/9/main" uri="{B025F937-C7B1-47D3-B67F-A62EFF666E3E}">
          <x14:id>{CB939860-A8D9-4C52-B15A-3D6C1229B463}</x14:id>
        </ext>
      </extLst>
    </cfRule>
  </conditionalFormatting>
  <conditionalFormatting sqref="W9:W25">
    <cfRule type="dataBar" priority="2">
      <dataBar>
        <cfvo type="min"/>
        <cfvo type="max"/>
        <color rgb="FFD5007F"/>
      </dataBar>
      <extLst>
        <ext xmlns:x14="http://schemas.microsoft.com/office/spreadsheetml/2009/9/main" uri="{B025F937-C7B1-47D3-B67F-A62EFF666E3E}">
          <x14:id>{7338BB53-A6CE-45BD-806C-267E5A103A81}</x14:id>
        </ext>
      </extLst>
    </cfRule>
  </conditionalFormatting>
  <conditionalFormatting sqref="W15:W16">
    <cfRule type="dataBar" priority="1">
      <dataBar>
        <cfvo type="min"/>
        <cfvo type="max"/>
        <color rgb="FFD5007F"/>
      </dataBar>
      <extLst>
        <ext xmlns:x14="http://schemas.microsoft.com/office/spreadsheetml/2009/9/main" uri="{B025F937-C7B1-47D3-B67F-A62EFF666E3E}">
          <x14:id>{982D4F15-65F8-44B5-81C7-87D5B049F477}</x14:id>
        </ext>
      </extLst>
    </cfRule>
  </conditionalFormatting>
  <dataValidations disablePrompts="1" count="1">
    <dataValidation showDropDown="1" showInputMessage="1" showErrorMessage="1" sqref="G24 G12 G15 G9 G18 G21" xr:uid="{F415A16C-40E4-4662-A7D1-C3C237044827}"/>
  </dataValidations>
  <printOptions horizontalCentered="1" verticalCentered="1"/>
  <pageMargins left="0.23622047244094491" right="0.23622047244094491" top="0.74803149606299213" bottom="0.74803149606299213" header="0.31496062992125984" footer="0.31496062992125984"/>
  <pageSetup scale="16" fitToHeight="0" orientation="landscape" r:id="rId1"/>
  <drawing r:id="rId2"/>
  <extLst>
    <ext xmlns:x14="http://schemas.microsoft.com/office/spreadsheetml/2009/9/main" uri="{78C0D931-6437-407d-A8EE-F0AAD7539E65}">
      <x14:conditionalFormattings>
        <x14:conditionalFormatting xmlns:xm="http://schemas.microsoft.com/office/excel/2006/main">
          <x14:cfRule type="dataBar" id="{8E9A68C6-846D-424E-B548-45993B812CBF}">
            <x14:dataBar minLength="0" maxLength="100" gradient="0">
              <x14:cfvo type="autoMin"/>
              <x14:cfvo type="autoMax"/>
              <x14:negativeFillColor rgb="FFFF0000"/>
              <x14:axisColor rgb="FF000000"/>
            </x14:dataBar>
          </x14:cfRule>
          <xm:sqref>I12:I13</xm:sqref>
        </x14:conditionalFormatting>
        <x14:conditionalFormatting xmlns:xm="http://schemas.microsoft.com/office/excel/2006/main">
          <x14:cfRule type="dataBar" id="{E8D4A463-6A07-4E68-A4A2-D6B6F5530284}">
            <x14:dataBar minLength="0" maxLength="100" gradient="0">
              <x14:cfvo type="autoMin"/>
              <x14:cfvo type="autoMax"/>
              <x14:negativeFillColor rgb="FFFF0000"/>
              <x14:axisColor rgb="FF000000"/>
            </x14:dataBar>
          </x14:cfRule>
          <xm:sqref>I15:I16</xm:sqref>
        </x14:conditionalFormatting>
        <x14:conditionalFormatting xmlns:xm="http://schemas.microsoft.com/office/excel/2006/main">
          <x14:cfRule type="dataBar" id="{88AC03E1-E041-493B-8267-5FA174C590F1}">
            <x14:dataBar minLength="0" maxLength="100" gradient="0">
              <x14:cfvo type="autoMin"/>
              <x14:cfvo type="autoMax"/>
              <x14:negativeFillColor rgb="FFFF0000"/>
              <x14:axisColor rgb="FF000000"/>
            </x14:dataBar>
          </x14:cfRule>
          <xm:sqref>I18:I19</xm:sqref>
        </x14:conditionalFormatting>
        <x14:conditionalFormatting xmlns:xm="http://schemas.microsoft.com/office/excel/2006/main">
          <x14:cfRule type="dataBar" id="{7151CEFA-80FD-44CB-9AB8-3411A2EB0EAF}">
            <x14:dataBar minLength="0" maxLength="100" gradient="0">
              <x14:cfvo type="autoMin"/>
              <x14:cfvo type="autoMax"/>
              <x14:negativeFillColor rgb="FFFF0000"/>
              <x14:axisColor rgb="FF000000"/>
            </x14:dataBar>
          </x14:cfRule>
          <xm:sqref>I21:I22</xm:sqref>
        </x14:conditionalFormatting>
        <x14:conditionalFormatting xmlns:xm="http://schemas.microsoft.com/office/excel/2006/main">
          <x14:cfRule type="dataBar" id="{A47C30BB-E32B-48F7-8A32-181159B0A23E}">
            <x14:dataBar minLength="0" maxLength="100" gradient="0">
              <x14:cfvo type="autoMin"/>
              <x14:cfvo type="autoMax"/>
              <x14:negativeFillColor rgb="FFFF0000"/>
              <x14:axisColor rgb="FF000000"/>
            </x14:dataBar>
          </x14:cfRule>
          <xm:sqref>I24:I25</xm:sqref>
        </x14:conditionalFormatting>
        <x14:conditionalFormatting xmlns:xm="http://schemas.microsoft.com/office/excel/2006/main">
          <x14:cfRule type="dataBar" id="{5EC15DF9-54FB-4FED-A908-0D1A7E1FC0B8}">
            <x14:dataBar minLength="0" maxLength="100" gradient="0">
              <x14:cfvo type="autoMin"/>
              <x14:cfvo type="autoMax"/>
              <x14:negativeFillColor rgb="FFFF0000"/>
              <x14:axisColor rgb="FF000000"/>
            </x14:dataBar>
          </x14:cfRule>
          <xm:sqref>I9:J25</xm:sqref>
        </x14:conditionalFormatting>
        <x14:conditionalFormatting xmlns:xm="http://schemas.microsoft.com/office/excel/2006/main">
          <x14:cfRule type="dataBar" id="{473ADFF3-0BA3-4276-A1B4-8920D12717C8}">
            <x14:dataBar minLength="0" maxLength="100" gradient="0">
              <x14:cfvo type="autoMin"/>
              <x14:cfvo type="autoMax"/>
              <x14:negativeFillColor rgb="FFFF0000"/>
              <x14:axisColor rgb="FF000000"/>
            </x14:dataBar>
          </x14:cfRule>
          <xm:sqref>I24:J25</xm:sqref>
        </x14:conditionalFormatting>
        <x14:conditionalFormatting xmlns:xm="http://schemas.microsoft.com/office/excel/2006/main">
          <x14:cfRule type="dataBar" id="{DDA11D83-AEE3-4A5C-BB65-F3C88DB7EADE}">
            <x14:dataBar minLength="0" maxLength="100" gradient="0">
              <x14:cfvo type="autoMin"/>
              <x14:cfvo type="autoMax"/>
              <x14:negativeFillColor rgb="FFFF0000"/>
              <x14:axisColor rgb="FF000000"/>
            </x14:dataBar>
          </x14:cfRule>
          <xm:sqref>I11:Q11 I17:Q17 I14:Q14 I20:Q20</xm:sqref>
        </x14:conditionalFormatting>
        <x14:conditionalFormatting xmlns:xm="http://schemas.microsoft.com/office/excel/2006/main">
          <x14:cfRule type="dataBar" id="{8C0DF1C2-74F3-41EA-B8E5-FE52EFD39CF8}">
            <x14:dataBar minLength="0" maxLength="100" gradient="0">
              <x14:cfvo type="autoMin"/>
              <x14:cfvo type="autoMax"/>
              <x14:negativeFillColor rgb="FFFF0000"/>
              <x14:axisColor rgb="FF000000"/>
            </x14:dataBar>
          </x14:cfRule>
          <xm:sqref>K9:K10</xm:sqref>
        </x14:conditionalFormatting>
        <x14:conditionalFormatting xmlns:xm="http://schemas.microsoft.com/office/excel/2006/main">
          <x14:cfRule type="dataBar" id="{18FA833B-2D68-43A6-93C7-9BCFBDF58215}">
            <x14:dataBar minLength="0" maxLength="100" gradient="0">
              <x14:cfvo type="autoMin"/>
              <x14:cfvo type="autoMax"/>
              <x14:negativeFillColor rgb="FFFF0000"/>
              <x14:axisColor rgb="FF000000"/>
            </x14:dataBar>
          </x14:cfRule>
          <xm:sqref>K12:K13</xm:sqref>
        </x14:conditionalFormatting>
        <x14:conditionalFormatting xmlns:xm="http://schemas.microsoft.com/office/excel/2006/main">
          <x14:cfRule type="dataBar" id="{FF82D294-0FB6-40CF-B34D-2B89F097FA4D}">
            <x14:dataBar minLength="0" maxLength="100" gradient="0">
              <x14:cfvo type="autoMin"/>
              <x14:cfvo type="autoMax"/>
              <x14:negativeFillColor rgb="FFFF0000"/>
              <x14:axisColor rgb="FF000000"/>
            </x14:dataBar>
          </x14:cfRule>
          <x14:cfRule type="dataBar" id="{D5485BC0-D32A-4592-878C-CEC74472030B}">
            <x14:dataBar minLength="0" maxLength="100" gradient="0">
              <x14:cfvo type="autoMin"/>
              <x14:cfvo type="autoMax"/>
              <x14:negativeFillColor rgb="FFFF0000"/>
              <x14:axisColor rgb="FF000000"/>
            </x14:dataBar>
          </x14:cfRule>
          <xm:sqref>K15:K16</xm:sqref>
        </x14:conditionalFormatting>
        <x14:conditionalFormatting xmlns:xm="http://schemas.microsoft.com/office/excel/2006/main">
          <x14:cfRule type="dataBar" id="{0079AB9B-7633-4508-BDE2-1B67E61DE136}">
            <x14:dataBar minLength="0" maxLength="100" gradient="0">
              <x14:cfvo type="autoMin"/>
              <x14:cfvo type="autoMax"/>
              <x14:negativeFillColor rgb="FFFF0000"/>
              <x14:axisColor rgb="FF000000"/>
            </x14:dataBar>
          </x14:cfRule>
          <x14:cfRule type="dataBar" id="{4826F334-9C35-42EC-9969-DDC02A06B0CF}">
            <x14:dataBar minLength="0" maxLength="100" gradient="0">
              <x14:cfvo type="autoMin"/>
              <x14:cfvo type="autoMax"/>
              <x14:negativeFillColor rgb="FFFF0000"/>
              <x14:axisColor rgb="FF000000"/>
            </x14:dataBar>
          </x14:cfRule>
          <xm:sqref>K18:K19</xm:sqref>
        </x14:conditionalFormatting>
        <x14:conditionalFormatting xmlns:xm="http://schemas.microsoft.com/office/excel/2006/main">
          <x14:cfRule type="dataBar" id="{438B98C5-AA09-45A4-A8BB-9A9309401253}">
            <x14:dataBar minLength="0" maxLength="100" gradient="0">
              <x14:cfvo type="autoMin"/>
              <x14:cfvo type="autoMax"/>
              <x14:negativeFillColor rgb="FFFF0000"/>
              <x14:axisColor rgb="FF000000"/>
            </x14:dataBar>
          </x14:cfRule>
          <x14:cfRule type="dataBar" id="{2652B398-8F2F-4B58-89FF-7A125F4EA889}">
            <x14:dataBar minLength="0" maxLength="100" gradient="0">
              <x14:cfvo type="autoMin"/>
              <x14:cfvo type="autoMax"/>
              <x14:negativeFillColor rgb="FFFF0000"/>
              <x14:axisColor rgb="FF000000"/>
            </x14:dataBar>
          </x14:cfRule>
          <xm:sqref>K21:K22</xm:sqref>
        </x14:conditionalFormatting>
        <x14:conditionalFormatting xmlns:xm="http://schemas.microsoft.com/office/excel/2006/main">
          <x14:cfRule type="dataBar" id="{15376D45-F989-455F-B430-2DF9D1DE4565}">
            <x14:dataBar minLength="0" maxLength="100" gradient="0">
              <x14:cfvo type="autoMin"/>
              <x14:cfvo type="autoMax"/>
              <x14:negativeFillColor rgb="FFFF0000"/>
              <x14:axisColor rgb="FF000000"/>
            </x14:dataBar>
          </x14:cfRule>
          <xm:sqref>K24:K25</xm:sqref>
        </x14:conditionalFormatting>
        <x14:conditionalFormatting xmlns:xm="http://schemas.microsoft.com/office/excel/2006/main">
          <x14:cfRule type="dataBar" id="{24701D79-D03A-46AC-B88B-0DB1B44C5051}">
            <x14:dataBar minLength="0" maxLength="100" gradient="0">
              <x14:cfvo type="autoMin"/>
              <x14:cfvo type="autoMax"/>
              <x14:negativeFillColor rgb="FFFF0000"/>
              <x14:axisColor rgb="FF000000"/>
            </x14:dataBar>
          </x14:cfRule>
          <xm:sqref>K9:K25</xm:sqref>
        </x14:conditionalFormatting>
        <x14:conditionalFormatting xmlns:xm="http://schemas.microsoft.com/office/excel/2006/main">
          <x14:cfRule type="dataBar" id="{FAEDB54B-9F90-40D6-8358-B78E1924507A}">
            <x14:dataBar minLength="0" maxLength="100" gradient="0">
              <x14:cfvo type="autoMin"/>
              <x14:cfvo type="autoMax"/>
              <x14:negativeFillColor rgb="FFFF0000"/>
              <x14:axisColor rgb="FF000000"/>
            </x14:dataBar>
          </x14:cfRule>
          <xm:sqref>M12:M13</xm:sqref>
        </x14:conditionalFormatting>
        <x14:conditionalFormatting xmlns:xm="http://schemas.microsoft.com/office/excel/2006/main">
          <x14:cfRule type="dataBar" id="{C4A61577-3467-40E6-9893-C5EA9AE391D5}">
            <x14:dataBar minLength="0" maxLength="100" gradient="0">
              <x14:cfvo type="autoMin"/>
              <x14:cfvo type="autoMax"/>
              <x14:negativeFillColor rgb="FFFF0000"/>
              <x14:axisColor rgb="FF000000"/>
            </x14:dataBar>
          </x14:cfRule>
          <xm:sqref>M15:M16</xm:sqref>
        </x14:conditionalFormatting>
        <x14:conditionalFormatting xmlns:xm="http://schemas.microsoft.com/office/excel/2006/main">
          <x14:cfRule type="dataBar" id="{772A3ABF-93ED-4935-A21F-70E7A0D82DCB}">
            <x14:dataBar minLength="0" maxLength="100" gradient="0">
              <x14:cfvo type="autoMin"/>
              <x14:cfvo type="autoMax"/>
              <x14:negativeFillColor rgb="FFFF0000"/>
              <x14:axisColor rgb="FF000000"/>
            </x14:dataBar>
          </x14:cfRule>
          <xm:sqref>M18:M19</xm:sqref>
        </x14:conditionalFormatting>
        <x14:conditionalFormatting xmlns:xm="http://schemas.microsoft.com/office/excel/2006/main">
          <x14:cfRule type="dataBar" id="{7D86880F-7AF8-4B58-811C-99C7593DD84F}">
            <x14:dataBar minLength="0" maxLength="100" gradient="0">
              <x14:cfvo type="autoMin"/>
              <x14:cfvo type="autoMax"/>
              <x14:negativeFillColor rgb="FFFF0000"/>
              <x14:axisColor rgb="FF000000"/>
            </x14:dataBar>
          </x14:cfRule>
          <xm:sqref>M21:M22</xm:sqref>
        </x14:conditionalFormatting>
        <x14:conditionalFormatting xmlns:xm="http://schemas.microsoft.com/office/excel/2006/main">
          <x14:cfRule type="dataBar" id="{BFBCED59-BB43-4035-A72C-41A1A08FC2C6}">
            <x14:dataBar minLength="0" maxLength="100" gradient="0">
              <x14:cfvo type="autoMin"/>
              <x14:cfvo type="autoMax"/>
              <x14:negativeFillColor rgb="FFFF0000"/>
              <x14:axisColor rgb="FF000000"/>
            </x14:dataBar>
          </x14:cfRule>
          <xm:sqref>M24:M25</xm:sqref>
        </x14:conditionalFormatting>
        <x14:conditionalFormatting xmlns:xm="http://schemas.microsoft.com/office/excel/2006/main">
          <x14:cfRule type="dataBar" id="{0078249A-19B7-4CCC-A4D2-4A51DA6FE390}">
            <x14:dataBar minLength="0" maxLength="100" gradient="0">
              <x14:cfvo type="autoMin"/>
              <x14:cfvo type="autoMax"/>
              <x14:negativeFillColor rgb="FFFF0000"/>
              <x14:axisColor rgb="FF000000"/>
            </x14:dataBar>
          </x14:cfRule>
          <xm:sqref>O12:O13</xm:sqref>
        </x14:conditionalFormatting>
        <x14:conditionalFormatting xmlns:xm="http://schemas.microsoft.com/office/excel/2006/main">
          <x14:cfRule type="dataBar" id="{75C7DE9F-C4B4-4462-8A19-DBFAD4DF180A}">
            <x14:dataBar minLength="0" maxLength="100" gradient="0">
              <x14:cfvo type="autoMin"/>
              <x14:cfvo type="autoMax"/>
              <x14:negativeFillColor rgb="FFFF0000"/>
              <x14:axisColor rgb="FF000000"/>
            </x14:dataBar>
          </x14:cfRule>
          <xm:sqref>O15:O16</xm:sqref>
        </x14:conditionalFormatting>
        <x14:conditionalFormatting xmlns:xm="http://schemas.microsoft.com/office/excel/2006/main">
          <x14:cfRule type="dataBar" id="{27A1368F-4738-4308-A43A-C938C99863A3}">
            <x14:dataBar minLength="0" maxLength="100" gradient="0">
              <x14:cfvo type="autoMin"/>
              <x14:cfvo type="autoMax"/>
              <x14:negativeFillColor rgb="FFFF0000"/>
              <x14:axisColor rgb="FF000000"/>
            </x14:dataBar>
          </x14:cfRule>
          <xm:sqref>O18:O19</xm:sqref>
        </x14:conditionalFormatting>
        <x14:conditionalFormatting xmlns:xm="http://schemas.microsoft.com/office/excel/2006/main">
          <x14:cfRule type="dataBar" id="{40D12176-2E2B-4B3B-B105-53C63B5ECD14}">
            <x14:dataBar minLength="0" maxLength="100" gradient="0">
              <x14:cfvo type="autoMin"/>
              <x14:cfvo type="autoMax"/>
              <x14:negativeFillColor rgb="FFFF0000"/>
              <x14:axisColor rgb="FF000000"/>
            </x14:dataBar>
          </x14:cfRule>
          <xm:sqref>O21:O22</xm:sqref>
        </x14:conditionalFormatting>
        <x14:conditionalFormatting xmlns:xm="http://schemas.microsoft.com/office/excel/2006/main">
          <x14:cfRule type="dataBar" id="{8F092C61-01EE-47F5-B7D9-41F4309476D0}">
            <x14:dataBar minLength="0" maxLength="100" gradient="0">
              <x14:cfvo type="autoMin"/>
              <x14:cfvo type="autoMax"/>
              <x14:negativeFillColor rgb="FFFF0000"/>
              <x14:axisColor rgb="FF000000"/>
            </x14:dataBar>
          </x14:cfRule>
          <xm:sqref>O24:O25</xm:sqref>
        </x14:conditionalFormatting>
        <x14:conditionalFormatting xmlns:xm="http://schemas.microsoft.com/office/excel/2006/main">
          <x14:cfRule type="dataBar" id="{4BCD289B-82A4-4668-B38E-F015893AEFF3}">
            <x14:dataBar minLength="0" maxLength="100" gradient="0">
              <x14:cfvo type="autoMin"/>
              <x14:cfvo type="autoMax"/>
              <x14:negativeFillColor rgb="FFFF0000"/>
              <x14:axisColor rgb="FF000000"/>
            </x14:dataBar>
          </x14:cfRule>
          <xm:sqref>Q12:Q13</xm:sqref>
        </x14:conditionalFormatting>
        <x14:conditionalFormatting xmlns:xm="http://schemas.microsoft.com/office/excel/2006/main">
          <x14:cfRule type="dataBar" id="{EC3B5512-C7EE-4801-AF27-9CC98783DB1D}">
            <x14:dataBar minLength="0" maxLength="100" gradient="0">
              <x14:cfvo type="autoMin"/>
              <x14:cfvo type="autoMax"/>
              <x14:negativeFillColor rgb="FFFF0000"/>
              <x14:axisColor rgb="FF000000"/>
            </x14:dataBar>
          </x14:cfRule>
          <xm:sqref>Q15:Q16</xm:sqref>
        </x14:conditionalFormatting>
        <x14:conditionalFormatting xmlns:xm="http://schemas.microsoft.com/office/excel/2006/main">
          <x14:cfRule type="dataBar" id="{33B9C2E8-D7B7-4937-B674-C3CEDA279169}">
            <x14:dataBar minLength="0" maxLength="100" gradient="0">
              <x14:cfvo type="autoMin"/>
              <x14:cfvo type="autoMax"/>
              <x14:negativeFillColor rgb="FFFF0000"/>
              <x14:axisColor rgb="FF000000"/>
            </x14:dataBar>
          </x14:cfRule>
          <xm:sqref>Q18:Q19</xm:sqref>
        </x14:conditionalFormatting>
        <x14:conditionalFormatting xmlns:xm="http://schemas.microsoft.com/office/excel/2006/main">
          <x14:cfRule type="dataBar" id="{F4D14702-EEE7-4D49-BB39-1D6B9DE81C98}">
            <x14:dataBar minLength="0" maxLength="100" gradient="0">
              <x14:cfvo type="autoMin"/>
              <x14:cfvo type="autoMax"/>
              <x14:negativeFillColor rgb="FFFF0000"/>
              <x14:axisColor rgb="FF000000"/>
            </x14:dataBar>
          </x14:cfRule>
          <xm:sqref>Q21:Q22</xm:sqref>
        </x14:conditionalFormatting>
        <x14:conditionalFormatting xmlns:xm="http://schemas.microsoft.com/office/excel/2006/main">
          <x14:cfRule type="dataBar" id="{76213234-5E6A-453C-884E-297F5FEB486D}">
            <x14:dataBar minLength="0" maxLength="100" gradient="0">
              <x14:cfvo type="autoMin"/>
              <x14:cfvo type="autoMax"/>
              <x14:negativeFillColor rgb="FFFF0000"/>
              <x14:axisColor rgb="FF000000"/>
            </x14:dataBar>
          </x14:cfRule>
          <xm:sqref>Q24:Q25</xm:sqref>
        </x14:conditionalFormatting>
        <x14:conditionalFormatting xmlns:xm="http://schemas.microsoft.com/office/excel/2006/main">
          <x14:cfRule type="dataBar" id="{340D090A-487C-4855-A518-99C59B589FDF}">
            <x14:dataBar minLength="0" maxLength="100" gradient="0">
              <x14:cfvo type="num">
                <xm:f>0</xm:f>
              </x14:cfvo>
              <x14:cfvo type="num">
                <xm:f>1</xm:f>
              </x14:cfvo>
              <x14:negativeFillColor rgb="FFFF0000"/>
              <x14:axisColor rgb="FF000000"/>
            </x14:dataBar>
          </x14:cfRule>
          <xm:sqref>S9:S10</xm:sqref>
        </x14:conditionalFormatting>
        <x14:conditionalFormatting xmlns:xm="http://schemas.microsoft.com/office/excel/2006/main">
          <x14:cfRule type="dataBar" id="{32D4DBC0-C517-4C9B-960A-4128D92B5173}">
            <x14:dataBar minLength="0" maxLength="100" gradient="0">
              <x14:cfvo type="num">
                <xm:f>0</xm:f>
              </x14:cfvo>
              <x14:cfvo type="num">
                <xm:f>1</xm:f>
              </x14:cfvo>
              <x14:negativeFillColor rgb="FFFF0000"/>
              <x14:axisColor rgb="FF000000"/>
            </x14:dataBar>
          </x14:cfRule>
          <x14:cfRule type="dataBar" id="{6CAE17C5-BFB3-40AE-8202-2EA7A3CD15D0}">
            <x14:dataBar minLength="0" maxLength="100" gradient="0">
              <x14:cfvo type="autoMin"/>
              <x14:cfvo type="autoMax"/>
              <x14:negativeFillColor rgb="FFFF0000"/>
              <x14:axisColor rgb="FF000000"/>
            </x14:dataBar>
          </x14:cfRule>
          <xm:sqref>S12:S13</xm:sqref>
        </x14:conditionalFormatting>
        <x14:conditionalFormatting xmlns:xm="http://schemas.microsoft.com/office/excel/2006/main">
          <x14:cfRule type="dataBar" id="{8BA1DFAB-6048-4289-99A5-537DA799E2C8}">
            <x14:dataBar minLength="0" maxLength="100" gradient="0">
              <x14:cfvo type="autoMin"/>
              <x14:cfvo type="autoMax"/>
              <x14:negativeFillColor rgb="FFFF0000"/>
              <x14:axisColor rgb="FF000000"/>
            </x14:dataBar>
          </x14:cfRule>
          <x14:cfRule type="dataBar" id="{7AD1FCD2-4CD6-455F-8E2E-386BAFA55D2C}">
            <x14:dataBar minLength="0" maxLength="100" gradient="0">
              <x14:cfvo type="autoMin"/>
              <x14:cfvo type="autoMax"/>
              <x14:negativeFillColor rgb="FFFF0000"/>
              <x14:axisColor rgb="FF000000"/>
            </x14:dataBar>
          </x14:cfRule>
          <xm:sqref>S15:S16</xm:sqref>
        </x14:conditionalFormatting>
        <x14:conditionalFormatting xmlns:xm="http://schemas.microsoft.com/office/excel/2006/main">
          <x14:cfRule type="dataBar" id="{9C6273A0-D15C-4FFE-8730-37C9E327FA96}">
            <x14:dataBar minLength="0" maxLength="100" gradient="0">
              <x14:cfvo type="autoMin"/>
              <x14:cfvo type="autoMax"/>
              <x14:negativeFillColor rgb="FFFF0000"/>
              <x14:axisColor rgb="FF000000"/>
            </x14:dataBar>
          </x14:cfRule>
          <x14:cfRule type="dataBar" id="{A1137C57-8559-4CF8-9A34-184E2202C3E0}">
            <x14:dataBar minLength="0" maxLength="100" gradient="0">
              <x14:cfvo type="autoMin"/>
              <x14:cfvo type="autoMax"/>
              <x14:negativeFillColor rgb="FFFF0000"/>
              <x14:axisColor rgb="FF000000"/>
            </x14:dataBar>
          </x14:cfRule>
          <xm:sqref>S18:S19</xm:sqref>
        </x14:conditionalFormatting>
        <x14:conditionalFormatting xmlns:xm="http://schemas.microsoft.com/office/excel/2006/main">
          <x14:cfRule type="dataBar" id="{2671C56D-0831-490E-A231-6C4918EFF1D0}">
            <x14:dataBar minLength="0" maxLength="100" gradient="0">
              <x14:cfvo type="autoMin"/>
              <x14:cfvo type="autoMax"/>
              <x14:negativeFillColor rgb="FFFF0000"/>
              <x14:axisColor rgb="FF000000"/>
            </x14:dataBar>
          </x14:cfRule>
          <x14:cfRule type="dataBar" id="{65C372DB-802A-4255-BADD-C8D87B0B7638}">
            <x14:dataBar minLength="0" maxLength="100" gradient="0">
              <x14:cfvo type="autoMin"/>
              <x14:cfvo type="autoMax"/>
              <x14:negativeFillColor rgb="FFFF0000"/>
              <x14:axisColor rgb="FF000000"/>
            </x14:dataBar>
          </x14:cfRule>
          <xm:sqref>S21:S22</xm:sqref>
        </x14:conditionalFormatting>
        <x14:conditionalFormatting xmlns:xm="http://schemas.microsoft.com/office/excel/2006/main">
          <x14:cfRule type="dataBar" id="{1CD722B1-B0F2-49DB-A3B2-945116DA94EF}">
            <x14:dataBar minLength="0" maxLength="100" gradient="0">
              <x14:cfvo type="autoMin"/>
              <x14:cfvo type="autoMax"/>
              <x14:negativeFillColor rgb="FFFF0000"/>
              <x14:axisColor rgb="FF000000"/>
            </x14:dataBar>
          </x14:cfRule>
          <x14:cfRule type="dataBar" id="{ADDF04BF-6921-46CA-9AAD-73F0563F6E46}">
            <x14:dataBar minLength="0" maxLength="100" gradient="0">
              <x14:cfvo type="autoMin"/>
              <x14:cfvo type="autoMax"/>
              <x14:negativeFillColor rgb="FFFF0000"/>
              <x14:axisColor rgb="FF000000"/>
            </x14:dataBar>
          </x14:cfRule>
          <xm:sqref>S24:S25</xm:sqref>
        </x14:conditionalFormatting>
        <x14:conditionalFormatting xmlns:xm="http://schemas.microsoft.com/office/excel/2006/main">
          <x14:cfRule type="dataBar" id="{4C0979C0-0D32-4630-B81B-C070B94018A9}">
            <x14:dataBar minLength="0" maxLength="100" gradient="0">
              <x14:cfvo type="autoMin"/>
              <x14:cfvo type="autoMax"/>
              <x14:negativeFillColor rgb="FFFF0000"/>
              <x14:axisColor rgb="FF000000"/>
            </x14:dataBar>
          </x14:cfRule>
          <xm:sqref>U9:U10</xm:sqref>
        </x14:conditionalFormatting>
        <x14:conditionalFormatting xmlns:xm="http://schemas.microsoft.com/office/excel/2006/main">
          <x14:cfRule type="dataBar" id="{CCD3F35F-F72A-4D27-B230-E069CCAD3A8A}">
            <x14:dataBar minLength="0" maxLength="100" gradient="0">
              <x14:cfvo type="autoMin"/>
              <x14:cfvo type="autoMax"/>
              <x14:negativeFillColor rgb="FFFF0000"/>
              <x14:axisColor rgb="FF000000"/>
            </x14:dataBar>
          </x14:cfRule>
          <xm:sqref>U9:U22</xm:sqref>
        </x14:conditionalFormatting>
        <x14:conditionalFormatting xmlns:xm="http://schemas.microsoft.com/office/excel/2006/main">
          <x14:cfRule type="dataBar" id="{E7ED55FE-D87F-4A92-9171-BBC9832CEA56}">
            <x14:dataBar minLength="0" maxLength="100" gradient="0">
              <x14:cfvo type="autoMin"/>
              <x14:cfvo type="autoMax"/>
              <x14:negativeFillColor rgb="FFFF0000"/>
              <x14:axisColor rgb="FF000000"/>
            </x14:dataBar>
          </x14:cfRule>
          <xm:sqref>U11 U17 U14 U20</xm:sqref>
        </x14:conditionalFormatting>
        <x14:conditionalFormatting xmlns:xm="http://schemas.microsoft.com/office/excel/2006/main">
          <x14:cfRule type="dataBar" id="{9B769BA9-7D88-44AD-9B3A-0418A4517152}">
            <x14:dataBar minLength="0" maxLength="100" gradient="0">
              <x14:cfvo type="autoMin"/>
              <x14:cfvo type="autoMax"/>
              <x14:negativeFillColor rgb="FFFF0000"/>
              <x14:axisColor rgb="FF000000"/>
            </x14:dataBar>
          </x14:cfRule>
          <xm:sqref>U12:U13</xm:sqref>
        </x14:conditionalFormatting>
        <x14:conditionalFormatting xmlns:xm="http://schemas.microsoft.com/office/excel/2006/main">
          <x14:cfRule type="dataBar" id="{D7964331-56B3-4C9C-9661-22A1FE547484}">
            <x14:dataBar minLength="0" maxLength="100" gradient="0">
              <x14:cfvo type="autoMin"/>
              <x14:cfvo type="autoMax"/>
              <x14:negativeFillColor rgb="FFFF0000"/>
              <x14:axisColor rgb="FF000000"/>
            </x14:dataBar>
          </x14:cfRule>
          <xm:sqref>U15:U16</xm:sqref>
        </x14:conditionalFormatting>
        <x14:conditionalFormatting xmlns:xm="http://schemas.microsoft.com/office/excel/2006/main">
          <x14:cfRule type="dataBar" id="{9E23A826-4D26-4660-A192-0A0705D7E18D}">
            <x14:dataBar minLength="0" maxLength="100" gradient="0">
              <x14:cfvo type="autoMin"/>
              <x14:cfvo type="autoMax"/>
              <x14:negativeFillColor rgb="FFFF0000"/>
              <x14:axisColor rgb="FF000000"/>
            </x14:dataBar>
          </x14:cfRule>
          <xm:sqref>U18:U19</xm:sqref>
        </x14:conditionalFormatting>
        <x14:conditionalFormatting xmlns:xm="http://schemas.microsoft.com/office/excel/2006/main">
          <x14:cfRule type="dataBar" id="{2E2AF105-F75C-4977-B2DE-843738E54BE1}">
            <x14:dataBar minLength="0" maxLength="100" gradient="0">
              <x14:cfvo type="autoMin"/>
              <x14:cfvo type="autoMax"/>
              <x14:negativeFillColor rgb="FFFF0000"/>
              <x14:axisColor rgb="FF000000"/>
            </x14:dataBar>
          </x14:cfRule>
          <xm:sqref>U21:U22</xm:sqref>
        </x14:conditionalFormatting>
        <x14:conditionalFormatting xmlns:xm="http://schemas.microsoft.com/office/excel/2006/main">
          <x14:cfRule type="dataBar" id="{A672B98E-0540-4E36-9D4A-7DFF584EDD94}">
            <x14:dataBar minLength="0" maxLength="100" gradient="0">
              <x14:cfvo type="autoMin"/>
              <x14:cfvo type="autoMax"/>
              <x14:negativeFillColor rgb="FFFF0000"/>
              <x14:axisColor rgb="FF000000"/>
            </x14:dataBar>
          </x14:cfRule>
          <x14:cfRule type="dataBar" id="{9CB4ECB6-0A3E-4004-A48C-219A83649DC4}">
            <x14:dataBar minLength="0" maxLength="100" gradient="0">
              <x14:cfvo type="autoMin"/>
              <x14:cfvo type="autoMax"/>
              <x14:negativeFillColor rgb="FFFF0000"/>
              <x14:axisColor rgb="FF000000"/>
            </x14:dataBar>
          </x14:cfRule>
          <xm:sqref>U24:U25</xm:sqref>
        </x14:conditionalFormatting>
        <x14:conditionalFormatting xmlns:xm="http://schemas.microsoft.com/office/excel/2006/main">
          <x14:cfRule type="dataBar" id="{104E888B-99BD-44BF-8990-4CD38E82DB2F}">
            <x14:dataBar minLength="0" maxLength="100" gradient="0">
              <x14:cfvo type="autoMin"/>
              <x14:cfvo type="autoMax"/>
              <x14:negativeFillColor rgb="FFFF0000"/>
              <x14:axisColor rgb="FF000000"/>
            </x14:dataBar>
          </x14:cfRule>
          <xm:sqref>W9:W10</xm:sqref>
        </x14:conditionalFormatting>
        <x14:conditionalFormatting xmlns:xm="http://schemas.microsoft.com/office/excel/2006/main">
          <x14:cfRule type="dataBar" id="{17E29DFB-74BA-4698-BF33-F2824209A48A}">
            <x14:dataBar minLength="0" maxLength="100" gradient="0">
              <x14:cfvo type="autoMin"/>
              <x14:cfvo type="autoMax"/>
              <x14:negativeFillColor rgb="FFFF0000"/>
              <x14:axisColor rgb="FF000000"/>
            </x14:dataBar>
          </x14:cfRule>
          <xm:sqref>V9:V22</xm:sqref>
        </x14:conditionalFormatting>
        <x14:conditionalFormatting xmlns:xm="http://schemas.microsoft.com/office/excel/2006/main">
          <x14:cfRule type="dataBar" id="{0E140A4D-9D52-4B58-ADA8-B729DBD85FAA}">
            <x14:dataBar minLength="0" maxLength="100" gradient="0">
              <x14:cfvo type="autoMin"/>
              <x14:cfvo type="autoMax"/>
              <x14:negativeFillColor rgb="FFFF0000"/>
              <x14:axisColor rgb="FF000000"/>
            </x14:dataBar>
          </x14:cfRule>
          <xm:sqref>W17 W11 W14 W20</xm:sqref>
        </x14:conditionalFormatting>
        <x14:conditionalFormatting xmlns:xm="http://schemas.microsoft.com/office/excel/2006/main">
          <x14:cfRule type="dataBar" id="{D75924A8-B2C8-4F95-8EB8-0D64D972AEEE}">
            <x14:dataBar minLength="0" maxLength="100" gradient="0">
              <x14:cfvo type="autoMin"/>
              <x14:cfvo type="autoMax"/>
              <x14:negativeFillColor rgb="FFFF0000"/>
              <x14:axisColor rgb="FF000000"/>
            </x14:dataBar>
          </x14:cfRule>
          <x14:cfRule type="dataBar" id="{3BC05C83-5FD1-4F83-8181-5662B85F2C6B}">
            <x14:dataBar minLength="0" maxLength="100" gradient="0">
              <x14:cfvo type="autoMin"/>
              <x14:cfvo type="autoMax"/>
              <x14:negativeFillColor rgb="FFFF0000"/>
              <x14:axisColor rgb="FF000000"/>
            </x14:dataBar>
          </x14:cfRule>
          <xm:sqref>W12:W13</xm:sqref>
        </x14:conditionalFormatting>
        <x14:conditionalFormatting xmlns:xm="http://schemas.microsoft.com/office/excel/2006/main">
          <x14:cfRule type="dataBar" id="{7F9394AA-04C9-4F8B-BFB3-FD889E720B19}">
            <x14:dataBar minLength="0" maxLength="100" gradient="0">
              <x14:cfvo type="autoMin"/>
              <x14:cfvo type="autoMax"/>
              <x14:negativeFillColor rgb="FFFF0000"/>
              <x14:axisColor rgb="FF000000"/>
            </x14:dataBar>
          </x14:cfRule>
          <x14:cfRule type="dataBar" id="{D28BDE97-F106-4031-8263-9700C82D21F9}">
            <x14:dataBar minLength="0" maxLength="100" gradient="0">
              <x14:cfvo type="autoMin"/>
              <x14:cfvo type="autoMax"/>
              <x14:negativeFillColor rgb="FFFF0000"/>
              <x14:axisColor rgb="FF000000"/>
            </x14:dataBar>
          </x14:cfRule>
          <x14:cfRule type="dataBar" id="{579071CB-A8FC-4780-87B7-C221BBC79AC3}">
            <x14:dataBar minLength="0" maxLength="100" gradient="0">
              <x14:cfvo type="autoMin"/>
              <x14:cfvo type="autoMax"/>
              <x14:negativeFillColor rgb="FFFF0000"/>
              <x14:axisColor rgb="FF000000"/>
            </x14:dataBar>
          </x14:cfRule>
          <xm:sqref>W18:W19</xm:sqref>
        </x14:conditionalFormatting>
        <x14:conditionalFormatting xmlns:xm="http://schemas.microsoft.com/office/excel/2006/main">
          <x14:cfRule type="dataBar" id="{B24327B2-99FD-4709-8A3E-2E9669EA2FC5}">
            <x14:dataBar minLength="0" maxLength="100" gradient="0">
              <x14:cfvo type="autoMin"/>
              <x14:cfvo type="autoMax"/>
              <x14:negativeFillColor rgb="FFFF0000"/>
              <x14:axisColor rgb="FF000000"/>
            </x14:dataBar>
          </x14:cfRule>
          <x14:cfRule type="dataBar" id="{DCDDD026-E1F1-46B2-BD23-55937B4FDB4C}">
            <x14:dataBar minLength="0" maxLength="100" gradient="0">
              <x14:cfvo type="autoMin"/>
              <x14:cfvo type="autoMax"/>
              <x14:negativeFillColor rgb="FFFF0000"/>
              <x14:axisColor rgb="FF000000"/>
            </x14:dataBar>
          </x14:cfRule>
          <x14:cfRule type="dataBar" id="{2F110019-13F7-4F2B-B7B9-F2F9F7E62396}">
            <x14:dataBar minLength="0" maxLength="100" gradient="0">
              <x14:cfvo type="autoMin"/>
              <x14:cfvo type="autoMax"/>
              <x14:negativeFillColor rgb="FFFF0000"/>
              <x14:axisColor rgb="FF000000"/>
            </x14:dataBar>
          </x14:cfRule>
          <xm:sqref>W21:W22</xm:sqref>
        </x14:conditionalFormatting>
        <x14:conditionalFormatting xmlns:xm="http://schemas.microsoft.com/office/excel/2006/main">
          <x14:cfRule type="dataBar" id="{7E8C26A3-A7F8-4270-8F10-6440FFFB5479}">
            <x14:dataBar minLength="0" maxLength="100" gradient="0">
              <x14:cfvo type="autoMin"/>
              <x14:cfvo type="autoMax"/>
              <x14:negativeFillColor rgb="FFFF0000"/>
              <x14:axisColor rgb="FF000000"/>
            </x14:dataBar>
          </x14:cfRule>
          <x14:cfRule type="dataBar" id="{5B0024C4-6AF5-4F72-BA4B-5FCBA52EAFC5}">
            <x14:dataBar minLength="0" maxLength="100" gradient="0">
              <x14:cfvo type="autoMin"/>
              <x14:cfvo type="autoMax"/>
              <x14:negativeFillColor rgb="FFFF0000"/>
              <x14:axisColor rgb="FF000000"/>
            </x14:dataBar>
          </x14:cfRule>
          <x14:cfRule type="dataBar" id="{8EB3FDEE-8014-4B71-98D6-B0AF1D1BF3D1}">
            <x14:dataBar minLength="0" maxLength="100" gradient="0">
              <x14:cfvo type="autoMin"/>
              <x14:cfvo type="autoMax"/>
              <x14:negativeFillColor rgb="FFFF0000"/>
              <x14:axisColor rgb="FF000000"/>
            </x14:dataBar>
          </x14:cfRule>
          <xm:sqref>W24:W25</xm:sqref>
        </x14:conditionalFormatting>
        <x14:conditionalFormatting xmlns:xm="http://schemas.microsoft.com/office/excel/2006/main">
          <x14:cfRule type="dataBar" id="{57D09456-AB20-480B-9D11-DAA36BAE5AA0}">
            <x14:dataBar minLength="0" maxLength="100" gradient="0">
              <x14:cfvo type="autoMin"/>
              <x14:cfvo type="autoMax"/>
              <x14:negativeFillColor rgb="FFFF0000"/>
              <x14:axisColor rgb="FF000000"/>
            </x14:dataBar>
          </x14:cfRule>
          <xm:sqref>Y9:Y10</xm:sqref>
        </x14:conditionalFormatting>
        <x14:conditionalFormatting xmlns:xm="http://schemas.microsoft.com/office/excel/2006/main">
          <x14:cfRule type="dataBar" id="{DA830B89-A37C-466D-A108-40174AC291DC}">
            <x14:dataBar minLength="0" maxLength="100" gradient="0">
              <x14:cfvo type="autoMin"/>
              <x14:cfvo type="autoMax"/>
              <x14:negativeFillColor rgb="FFFF0000"/>
              <x14:axisColor rgb="FF000000"/>
            </x14:dataBar>
          </x14:cfRule>
          <xm:sqref>Y9:Y22</xm:sqref>
        </x14:conditionalFormatting>
        <x14:conditionalFormatting xmlns:xm="http://schemas.microsoft.com/office/excel/2006/main">
          <x14:cfRule type="dataBar" id="{8336BA26-DEBC-4D8F-BE50-56644F8EC993}">
            <x14:dataBar minLength="0" maxLength="100" gradient="0">
              <x14:cfvo type="autoMin"/>
              <x14:cfvo type="autoMax"/>
              <x14:negativeFillColor rgb="FFFF0000"/>
              <x14:axisColor rgb="FF000000"/>
            </x14:dataBar>
          </x14:cfRule>
          <xm:sqref>Y11 Y17 Y14 Y20</xm:sqref>
        </x14:conditionalFormatting>
        <x14:conditionalFormatting xmlns:xm="http://schemas.microsoft.com/office/excel/2006/main">
          <x14:cfRule type="dataBar" id="{817828FE-3749-4E00-B57E-AF4FAAF9B8E3}">
            <x14:dataBar minLength="0" maxLength="100" gradient="0">
              <x14:cfvo type="autoMin"/>
              <x14:cfvo type="autoMax"/>
              <x14:negativeFillColor rgb="FFFF0000"/>
              <x14:axisColor rgb="FF000000"/>
            </x14:dataBar>
          </x14:cfRule>
          <xm:sqref>Y12:Y13</xm:sqref>
        </x14:conditionalFormatting>
        <x14:conditionalFormatting xmlns:xm="http://schemas.microsoft.com/office/excel/2006/main">
          <x14:cfRule type="dataBar" id="{1CECD2FE-5B07-4754-92BB-287E9FE628CA}">
            <x14:dataBar minLength="0" maxLength="100" gradient="0">
              <x14:cfvo type="autoMin"/>
              <x14:cfvo type="autoMax"/>
              <x14:negativeFillColor rgb="FFFF0000"/>
              <x14:axisColor rgb="FF000000"/>
            </x14:dataBar>
          </x14:cfRule>
          <xm:sqref>Y15:Y16</xm:sqref>
        </x14:conditionalFormatting>
        <x14:conditionalFormatting xmlns:xm="http://schemas.microsoft.com/office/excel/2006/main">
          <x14:cfRule type="dataBar" id="{F1E29D47-71B3-4740-BD04-8FDD81438A71}">
            <x14:dataBar minLength="0" maxLength="100" gradient="0">
              <x14:cfvo type="autoMin"/>
              <x14:cfvo type="autoMax"/>
              <x14:negativeFillColor rgb="FFFF0000"/>
              <x14:axisColor rgb="FF000000"/>
            </x14:dataBar>
          </x14:cfRule>
          <xm:sqref>Y18:Y19</xm:sqref>
        </x14:conditionalFormatting>
        <x14:conditionalFormatting xmlns:xm="http://schemas.microsoft.com/office/excel/2006/main">
          <x14:cfRule type="dataBar" id="{B7F9B25E-6F94-41BD-AF40-DC0FFB22C8AF}">
            <x14:dataBar minLength="0" maxLength="100" gradient="0">
              <x14:cfvo type="autoMin"/>
              <x14:cfvo type="autoMax"/>
              <x14:negativeFillColor rgb="FFFF0000"/>
              <x14:axisColor rgb="FF000000"/>
            </x14:dataBar>
          </x14:cfRule>
          <xm:sqref>Y21:Y22</xm:sqref>
        </x14:conditionalFormatting>
        <x14:conditionalFormatting xmlns:xm="http://schemas.microsoft.com/office/excel/2006/main">
          <x14:cfRule type="dataBar" id="{C4BD5C94-E7C2-497F-A0FB-91DA90727CC0}">
            <x14:dataBar minLength="0" maxLength="100" gradient="0">
              <x14:cfvo type="autoMin"/>
              <x14:cfvo type="autoMax"/>
              <x14:negativeFillColor rgb="FFFF0000"/>
              <x14:axisColor rgb="FF000000"/>
            </x14:dataBar>
          </x14:cfRule>
          <x14:cfRule type="dataBar" id="{48584DE0-0999-4862-93F0-F8A758312013}">
            <x14:dataBar minLength="0" maxLength="100" gradient="0">
              <x14:cfvo type="autoMin"/>
              <x14:cfvo type="autoMax"/>
              <x14:negativeFillColor rgb="FFFF0000"/>
              <x14:axisColor rgb="FF000000"/>
            </x14:dataBar>
          </x14:cfRule>
          <xm:sqref>Y24:Y25</xm:sqref>
        </x14:conditionalFormatting>
        <x14:conditionalFormatting xmlns:xm="http://schemas.microsoft.com/office/excel/2006/main">
          <x14:cfRule type="dataBar" id="{8B7716C6-4A73-42FA-B9BE-FAA26662FCC6}">
            <x14:dataBar minLength="0" maxLength="100" gradient="0">
              <x14:cfvo type="autoMin"/>
              <x14:cfvo type="autoMax"/>
              <x14:negativeFillColor rgb="FFFF0000"/>
              <x14:axisColor rgb="FF000000"/>
            </x14:dataBar>
          </x14:cfRule>
          <xm:sqref>AA9:AA10</xm:sqref>
        </x14:conditionalFormatting>
        <x14:conditionalFormatting xmlns:xm="http://schemas.microsoft.com/office/excel/2006/main">
          <x14:cfRule type="dataBar" id="{A1A72BCD-57CF-4247-A838-5F154D4AF77F}">
            <x14:dataBar minLength="0" maxLength="100" gradient="0">
              <x14:cfvo type="autoMin"/>
              <x14:cfvo type="autoMax"/>
              <x14:negativeFillColor rgb="FFFF0000"/>
              <x14:axisColor rgb="FF000000"/>
            </x14:dataBar>
          </x14:cfRule>
          <xm:sqref>AA9:AA22</xm:sqref>
        </x14:conditionalFormatting>
        <x14:conditionalFormatting xmlns:xm="http://schemas.microsoft.com/office/excel/2006/main">
          <x14:cfRule type="dataBar" id="{F8814955-0AAA-4416-B96A-C383B11042AC}">
            <x14:dataBar minLength="0" maxLength="100" gradient="0">
              <x14:cfvo type="autoMin"/>
              <x14:cfvo type="autoMax"/>
              <x14:negativeFillColor rgb="FFFF0000"/>
              <x14:axisColor rgb="FF000000"/>
            </x14:dataBar>
          </x14:cfRule>
          <xm:sqref>AA11 AA17 AA14 AA20</xm:sqref>
        </x14:conditionalFormatting>
        <x14:conditionalFormatting xmlns:xm="http://schemas.microsoft.com/office/excel/2006/main">
          <x14:cfRule type="dataBar" id="{9BEB78A1-CC55-45B7-9054-7AD4B0E1409D}">
            <x14:dataBar minLength="0" maxLength="100" gradient="0">
              <x14:cfvo type="num">
                <xm:f>0</xm:f>
              </x14:cfvo>
              <x14:cfvo type="num">
                <xm:f>1</xm:f>
              </x14:cfvo>
              <x14:negativeFillColor rgb="FFFF0000"/>
              <x14:axisColor rgb="FF000000"/>
            </x14:dataBar>
          </x14:cfRule>
          <xm:sqref>AA12:AA13</xm:sqref>
        </x14:conditionalFormatting>
        <x14:conditionalFormatting xmlns:xm="http://schemas.microsoft.com/office/excel/2006/main">
          <x14:cfRule type="dataBar" id="{D16DDD90-4E10-4089-8B5E-F46AB1CA3BE1}">
            <x14:dataBar minLength="0" maxLength="100" gradient="0">
              <x14:cfvo type="autoMin"/>
              <x14:cfvo type="autoMax"/>
              <x14:negativeFillColor rgb="FFFF0000"/>
              <x14:axisColor rgb="FF000000"/>
            </x14:dataBar>
          </x14:cfRule>
          <xm:sqref>AA15:AA16</xm:sqref>
        </x14:conditionalFormatting>
        <x14:conditionalFormatting xmlns:xm="http://schemas.microsoft.com/office/excel/2006/main">
          <x14:cfRule type="dataBar" id="{72FA3AF3-5C3C-4317-8370-8D069F8F08D1}">
            <x14:dataBar minLength="0" maxLength="100" gradient="0">
              <x14:cfvo type="autoMin"/>
              <x14:cfvo type="autoMax"/>
              <x14:negativeFillColor rgb="FFFF0000"/>
              <x14:axisColor rgb="FF000000"/>
            </x14:dataBar>
          </x14:cfRule>
          <xm:sqref>AA18:AA19</xm:sqref>
        </x14:conditionalFormatting>
        <x14:conditionalFormatting xmlns:xm="http://schemas.microsoft.com/office/excel/2006/main">
          <x14:cfRule type="dataBar" id="{55571774-0994-45BD-97C6-AF301ECB143F}">
            <x14:dataBar minLength="0" maxLength="100" gradient="0">
              <x14:cfvo type="autoMin"/>
              <x14:cfvo type="autoMax"/>
              <x14:negativeFillColor rgb="FFFF0000"/>
              <x14:axisColor rgb="FF000000"/>
            </x14:dataBar>
          </x14:cfRule>
          <xm:sqref>AA21:AA22</xm:sqref>
        </x14:conditionalFormatting>
        <x14:conditionalFormatting xmlns:xm="http://schemas.microsoft.com/office/excel/2006/main">
          <x14:cfRule type="dataBar" id="{2D9E4EF4-69CA-4BFF-A4B8-F642372D5A0B}">
            <x14:dataBar minLength="0" maxLength="100" gradient="0">
              <x14:cfvo type="autoMin"/>
              <x14:cfvo type="autoMax"/>
              <x14:negativeFillColor rgb="FFFF0000"/>
              <x14:axisColor rgb="FF000000"/>
            </x14:dataBar>
          </x14:cfRule>
          <x14:cfRule type="dataBar" id="{A2DFFA5E-8808-459D-997B-754A069228EB}">
            <x14:dataBar minLength="0" maxLength="100" gradient="0">
              <x14:cfvo type="autoMin"/>
              <x14:cfvo type="autoMax"/>
              <x14:negativeFillColor rgb="FFFF0000"/>
              <x14:axisColor rgb="FF000000"/>
            </x14:dataBar>
          </x14:cfRule>
          <xm:sqref>AA24:AA25</xm:sqref>
        </x14:conditionalFormatting>
        <x14:conditionalFormatting xmlns:xm="http://schemas.microsoft.com/office/excel/2006/main">
          <x14:cfRule type="dataBar" id="{1BE5F117-668A-4C77-A927-B9EAFDF5D584}">
            <x14:dataBar minLength="0" maxLength="100" gradient="0">
              <x14:cfvo type="autoMin"/>
              <x14:cfvo type="autoMax"/>
              <x14:negativeFillColor rgb="FFFF0000"/>
              <x14:axisColor rgb="FF000000"/>
            </x14:dataBar>
          </x14:cfRule>
          <xm:sqref>AC9:AC10</xm:sqref>
        </x14:conditionalFormatting>
        <x14:conditionalFormatting xmlns:xm="http://schemas.microsoft.com/office/excel/2006/main">
          <x14:cfRule type="dataBar" id="{196592F9-7D23-44E9-9825-0FD6198BFEA8}">
            <x14:dataBar minLength="0" maxLength="100" gradient="0">
              <x14:cfvo type="autoMin"/>
              <x14:cfvo type="autoMax"/>
              <x14:negativeFillColor rgb="FFFF0000"/>
              <x14:axisColor rgb="FF000000"/>
            </x14:dataBar>
          </x14:cfRule>
          <xm:sqref>AC9:AC22</xm:sqref>
        </x14:conditionalFormatting>
        <x14:conditionalFormatting xmlns:xm="http://schemas.microsoft.com/office/excel/2006/main">
          <x14:cfRule type="dataBar" id="{3BA6176B-B912-4FED-8D0A-8470F006DC2F}">
            <x14:dataBar minLength="0" maxLength="100" gradient="0">
              <x14:cfvo type="autoMin"/>
              <x14:cfvo type="autoMax"/>
              <x14:negativeFillColor rgb="FFFF0000"/>
              <x14:axisColor rgb="FF000000"/>
            </x14:dataBar>
          </x14:cfRule>
          <xm:sqref>AC11 AC17 AC14 AC20</xm:sqref>
        </x14:conditionalFormatting>
        <x14:conditionalFormatting xmlns:xm="http://schemas.microsoft.com/office/excel/2006/main">
          <x14:cfRule type="dataBar" id="{3C90AEBA-3F83-4F41-B273-4D5702CBE48A}">
            <x14:dataBar minLength="0" maxLength="100" gradient="0">
              <x14:cfvo type="autoMin"/>
              <x14:cfvo type="autoMax"/>
              <x14:negativeFillColor rgb="FFFF0000"/>
              <x14:axisColor rgb="FF000000"/>
            </x14:dataBar>
          </x14:cfRule>
          <xm:sqref>AC12:AC13</xm:sqref>
        </x14:conditionalFormatting>
        <x14:conditionalFormatting xmlns:xm="http://schemas.microsoft.com/office/excel/2006/main">
          <x14:cfRule type="dataBar" id="{9CBEE168-FA2E-46E7-88A6-B3A22C3836FC}">
            <x14:dataBar minLength="0" maxLength="100" gradient="0">
              <x14:cfvo type="autoMin"/>
              <x14:cfvo type="autoMax"/>
              <x14:negativeFillColor rgb="FFFF0000"/>
              <x14:axisColor rgb="FF000000"/>
            </x14:dataBar>
          </x14:cfRule>
          <xm:sqref>AC15:AC16</xm:sqref>
        </x14:conditionalFormatting>
        <x14:conditionalFormatting xmlns:xm="http://schemas.microsoft.com/office/excel/2006/main">
          <x14:cfRule type="dataBar" id="{E2D1CBC0-4502-4130-8C2D-680DA4B81A04}">
            <x14:dataBar minLength="0" maxLength="100" gradient="0">
              <x14:cfvo type="autoMin"/>
              <x14:cfvo type="autoMax"/>
              <x14:negativeFillColor rgb="FFFF0000"/>
              <x14:axisColor rgb="FF000000"/>
            </x14:dataBar>
          </x14:cfRule>
          <xm:sqref>AC18:AC19</xm:sqref>
        </x14:conditionalFormatting>
        <x14:conditionalFormatting xmlns:xm="http://schemas.microsoft.com/office/excel/2006/main">
          <x14:cfRule type="dataBar" id="{07E95C8E-19D3-4D83-B043-10A81F468106}">
            <x14:dataBar minLength="0" maxLength="100" gradient="0">
              <x14:cfvo type="autoMin"/>
              <x14:cfvo type="autoMax"/>
              <x14:negativeFillColor rgb="FFFF0000"/>
              <x14:axisColor rgb="FF000000"/>
            </x14:dataBar>
          </x14:cfRule>
          <xm:sqref>AC21:AC22</xm:sqref>
        </x14:conditionalFormatting>
        <x14:conditionalFormatting xmlns:xm="http://schemas.microsoft.com/office/excel/2006/main">
          <x14:cfRule type="dataBar" id="{05F524E3-2E55-418F-AC6D-3A636C2162B0}">
            <x14:dataBar minLength="0" maxLength="100" gradient="0">
              <x14:cfvo type="autoMin"/>
              <x14:cfvo type="autoMax"/>
              <x14:negativeFillColor rgb="FFFF0000"/>
              <x14:axisColor rgb="FF000000"/>
            </x14:dataBar>
          </x14:cfRule>
          <x14:cfRule type="dataBar" id="{8723A31E-9C25-46AE-9B80-9B81C8CAC913}">
            <x14:dataBar minLength="0" maxLength="100" gradient="0">
              <x14:cfvo type="autoMin"/>
              <x14:cfvo type="autoMax"/>
              <x14:negativeFillColor rgb="FFFF0000"/>
              <x14:axisColor rgb="FF000000"/>
            </x14:dataBar>
          </x14:cfRule>
          <xm:sqref>AC24:AC25</xm:sqref>
        </x14:conditionalFormatting>
        <x14:conditionalFormatting xmlns:xm="http://schemas.microsoft.com/office/excel/2006/main">
          <x14:cfRule type="dataBar" id="{7AE565C1-F72A-4985-9951-D659724D5D24}">
            <x14:dataBar minLength="0" maxLength="100" gradient="0">
              <x14:cfvo type="autoMin"/>
              <x14:cfvo type="autoMax"/>
              <x14:negativeFillColor rgb="FFFF0000"/>
              <x14:axisColor rgb="FF000000"/>
            </x14:dataBar>
          </x14:cfRule>
          <xm:sqref>AE9:AE10</xm:sqref>
        </x14:conditionalFormatting>
        <x14:conditionalFormatting xmlns:xm="http://schemas.microsoft.com/office/excel/2006/main">
          <x14:cfRule type="dataBar" id="{A4F56155-99D8-48AF-996A-9D0A24838100}">
            <x14:dataBar minLength="0" maxLength="100" gradient="0">
              <x14:cfvo type="autoMin"/>
              <x14:cfvo type="autoMax"/>
              <x14:negativeFillColor rgb="FFFF0000"/>
              <x14:axisColor rgb="FF000000"/>
            </x14:dataBar>
          </x14:cfRule>
          <xm:sqref>AE9:AE22</xm:sqref>
        </x14:conditionalFormatting>
        <x14:conditionalFormatting xmlns:xm="http://schemas.microsoft.com/office/excel/2006/main">
          <x14:cfRule type="dataBar" id="{D66D9A43-C2C0-4C9C-A4AC-9B600A6CF124}">
            <x14:dataBar minLength="0" maxLength="100" gradient="0">
              <x14:cfvo type="autoMin"/>
              <x14:cfvo type="autoMax"/>
              <x14:negativeFillColor rgb="FFFF0000"/>
              <x14:axisColor rgb="FF000000"/>
            </x14:dataBar>
          </x14:cfRule>
          <x14:cfRule type="dataBar" id="{F57DAB64-883E-435C-BB6C-BC1277F4986C}">
            <x14:dataBar minLength="0" maxLength="100" gradient="0">
              <x14:cfvo type="autoMin"/>
              <x14:cfvo type="autoMax"/>
              <x14:negativeFillColor rgb="FFFF0000"/>
              <x14:axisColor rgb="FF000000"/>
            </x14:dataBar>
          </x14:cfRule>
          <xm:sqref>AE12:AE13</xm:sqref>
        </x14:conditionalFormatting>
        <x14:conditionalFormatting xmlns:xm="http://schemas.microsoft.com/office/excel/2006/main">
          <x14:cfRule type="dataBar" id="{4A006707-6AAA-4531-A975-6F07FC7107C8}">
            <x14:dataBar minLength="0" maxLength="100" gradient="0">
              <x14:cfvo type="autoMin"/>
              <x14:cfvo type="autoMax"/>
              <x14:negativeFillColor rgb="FFFF0000"/>
              <x14:axisColor rgb="FF000000"/>
            </x14:dataBar>
          </x14:cfRule>
          <x14:cfRule type="dataBar" id="{AB4C1185-0BB5-434C-9A1E-84880CB5CBF2}">
            <x14:dataBar minLength="0" maxLength="100" gradient="0">
              <x14:cfvo type="autoMin"/>
              <x14:cfvo type="autoMax"/>
              <x14:negativeFillColor rgb="FFFF0000"/>
              <x14:axisColor rgb="FF000000"/>
            </x14:dataBar>
          </x14:cfRule>
          <xm:sqref>AE15:AE16</xm:sqref>
        </x14:conditionalFormatting>
        <x14:conditionalFormatting xmlns:xm="http://schemas.microsoft.com/office/excel/2006/main">
          <x14:cfRule type="dataBar" id="{596A3A05-BC77-455C-A9BF-2A6C3F1F4C48}">
            <x14:dataBar minLength="0" maxLength="100" gradient="0">
              <x14:cfvo type="autoMin"/>
              <x14:cfvo type="autoMax"/>
              <x14:negativeFillColor rgb="FFFF0000"/>
              <x14:axisColor rgb="FF000000"/>
            </x14:dataBar>
          </x14:cfRule>
          <xm:sqref>AE17 AE11 AE14 AE20</xm:sqref>
        </x14:conditionalFormatting>
        <x14:conditionalFormatting xmlns:xm="http://schemas.microsoft.com/office/excel/2006/main">
          <x14:cfRule type="dataBar" id="{E1EA8292-FF9C-482A-87B5-0AE47FC29042}">
            <x14:dataBar minLength="0" maxLength="100" gradient="0">
              <x14:cfvo type="autoMin"/>
              <x14:cfvo type="autoMax"/>
              <x14:negativeFillColor rgb="FFFF0000"/>
              <x14:axisColor rgb="FF000000"/>
            </x14:dataBar>
          </x14:cfRule>
          <x14:cfRule type="dataBar" id="{ED6FA199-7F64-4297-9DAE-2BB2DCD9A86A}">
            <x14:dataBar minLength="0" maxLength="100" gradient="0">
              <x14:cfvo type="autoMin"/>
              <x14:cfvo type="autoMax"/>
              <x14:negativeFillColor rgb="FFFF0000"/>
              <x14:axisColor rgb="FF000000"/>
            </x14:dataBar>
          </x14:cfRule>
          <xm:sqref>AE18:AE19</xm:sqref>
        </x14:conditionalFormatting>
        <x14:conditionalFormatting xmlns:xm="http://schemas.microsoft.com/office/excel/2006/main">
          <x14:cfRule type="dataBar" id="{FC7FA0B9-A126-4C3F-A853-896D31A280A2}">
            <x14:dataBar minLength="0" maxLength="100" gradient="0">
              <x14:cfvo type="autoMin"/>
              <x14:cfvo type="autoMax"/>
              <x14:negativeFillColor rgb="FFFF0000"/>
              <x14:axisColor rgb="FF000000"/>
            </x14:dataBar>
          </x14:cfRule>
          <x14:cfRule type="dataBar" id="{3D99379C-A33C-41D1-84D8-13D4348636E8}">
            <x14:dataBar minLength="0" maxLength="100" gradient="0">
              <x14:cfvo type="autoMin"/>
              <x14:cfvo type="autoMax"/>
              <x14:negativeFillColor rgb="FFFF0000"/>
              <x14:axisColor rgb="FF000000"/>
            </x14:dataBar>
          </x14:cfRule>
          <xm:sqref>AE21:AE22</xm:sqref>
        </x14:conditionalFormatting>
        <x14:conditionalFormatting xmlns:xm="http://schemas.microsoft.com/office/excel/2006/main">
          <x14:cfRule type="dataBar" id="{90ECEBE3-1B58-4F97-BFE2-A8BC16E26C5A}">
            <x14:dataBar minLength="0" maxLength="100" gradient="0">
              <x14:cfvo type="autoMin"/>
              <x14:cfvo type="autoMax"/>
              <x14:negativeFillColor rgb="FFFF0000"/>
              <x14:axisColor rgb="FF000000"/>
            </x14:dataBar>
          </x14:cfRule>
          <x14:cfRule type="dataBar" id="{BA28D5DE-0EB3-4C2E-9CBE-5BCEBCDC8F68}">
            <x14:dataBar minLength="0" maxLength="100" gradient="0">
              <x14:cfvo type="autoMin"/>
              <x14:cfvo type="autoMax"/>
              <x14:negativeFillColor rgb="FFFF0000"/>
              <x14:axisColor rgb="FF000000"/>
            </x14:dataBar>
          </x14:cfRule>
          <xm:sqref>AE24:AE25</xm:sqref>
        </x14:conditionalFormatting>
        <x14:conditionalFormatting xmlns:xm="http://schemas.microsoft.com/office/excel/2006/main">
          <x14:cfRule type="dataBar" id="{49077310-796C-4B05-A54C-D7EB77450F7E}">
            <x14:dataBar minLength="0" maxLength="100" gradient="0">
              <x14:cfvo type="autoMin"/>
              <x14:cfvo type="autoMax"/>
              <x14:negativeFillColor rgb="FFFF0000"/>
              <x14:axisColor rgb="FF000000"/>
            </x14:dataBar>
          </x14:cfRule>
          <xm:sqref>AG9:AG10</xm:sqref>
        </x14:conditionalFormatting>
        <x14:conditionalFormatting xmlns:xm="http://schemas.microsoft.com/office/excel/2006/main">
          <x14:cfRule type="dataBar" id="{0CD05BDE-9339-4347-BA15-5CF6135E815B}">
            <x14:dataBar minLength="0" maxLength="100" gradient="0">
              <x14:cfvo type="autoMin"/>
              <x14:cfvo type="autoMax"/>
              <x14:negativeFillColor rgb="FFFF0000"/>
              <x14:axisColor rgb="FF000000"/>
            </x14:dataBar>
          </x14:cfRule>
          <xm:sqref>AG9:AG22</xm:sqref>
        </x14:conditionalFormatting>
        <x14:conditionalFormatting xmlns:xm="http://schemas.microsoft.com/office/excel/2006/main">
          <x14:cfRule type="dataBar" id="{C51DB638-AE9A-4461-B1F4-005B20A1F027}">
            <x14:dataBar minLength="0" maxLength="100" gradient="0">
              <x14:cfvo type="autoMin"/>
              <x14:cfvo type="autoMax"/>
              <x14:negativeFillColor rgb="FFFF0000"/>
              <x14:axisColor rgb="FF000000"/>
            </x14:dataBar>
          </x14:cfRule>
          <xm:sqref>AG17 AG11 AG14 AG20</xm:sqref>
        </x14:conditionalFormatting>
        <x14:conditionalFormatting xmlns:xm="http://schemas.microsoft.com/office/excel/2006/main">
          <x14:cfRule type="dataBar" id="{BB660CD8-9612-45C1-B2A9-8C5096CAAEA8}">
            <x14:dataBar minLength="0" maxLength="100" gradient="0">
              <x14:cfvo type="autoMin"/>
              <x14:cfvo type="autoMax"/>
              <x14:negativeFillColor rgb="FFFF0000"/>
              <x14:axisColor rgb="FF000000"/>
            </x14:dataBar>
          </x14:cfRule>
          <xm:sqref>AG12:AG13</xm:sqref>
        </x14:conditionalFormatting>
        <x14:conditionalFormatting xmlns:xm="http://schemas.microsoft.com/office/excel/2006/main">
          <x14:cfRule type="dataBar" id="{045045C9-497D-400B-8BF3-1360DBF8DEDA}">
            <x14:dataBar minLength="0" maxLength="100" gradient="0">
              <x14:cfvo type="autoMin"/>
              <x14:cfvo type="autoMax"/>
              <x14:negativeFillColor rgb="FFFF0000"/>
              <x14:axisColor rgb="FF000000"/>
            </x14:dataBar>
          </x14:cfRule>
          <xm:sqref>AG15:AG16</xm:sqref>
        </x14:conditionalFormatting>
        <x14:conditionalFormatting xmlns:xm="http://schemas.microsoft.com/office/excel/2006/main">
          <x14:cfRule type="dataBar" id="{9CE40886-C6E4-4EC5-974E-FFDBE9A8BEF8}">
            <x14:dataBar minLength="0" maxLength="100" gradient="0">
              <x14:cfvo type="autoMin"/>
              <x14:cfvo type="autoMax"/>
              <x14:negativeFillColor rgb="FFFF0000"/>
              <x14:axisColor rgb="FF000000"/>
            </x14:dataBar>
          </x14:cfRule>
          <xm:sqref>AG18:AG19</xm:sqref>
        </x14:conditionalFormatting>
        <x14:conditionalFormatting xmlns:xm="http://schemas.microsoft.com/office/excel/2006/main">
          <x14:cfRule type="dataBar" id="{36F097CA-95EE-4A5A-A070-37D669327219}">
            <x14:dataBar minLength="0" maxLength="100" gradient="0">
              <x14:cfvo type="autoMin"/>
              <x14:cfvo type="autoMax"/>
              <x14:negativeFillColor rgb="FFFF0000"/>
              <x14:axisColor rgb="FF000000"/>
            </x14:dataBar>
          </x14:cfRule>
          <xm:sqref>AG21:AG22</xm:sqref>
        </x14:conditionalFormatting>
        <x14:conditionalFormatting xmlns:xm="http://schemas.microsoft.com/office/excel/2006/main">
          <x14:cfRule type="dataBar" id="{7490C91D-4DE2-4C98-81E6-CE2F880B3BBD}">
            <x14:dataBar minLength="0" maxLength="100" gradient="0">
              <x14:cfvo type="autoMin"/>
              <x14:cfvo type="autoMax"/>
              <x14:negativeFillColor rgb="FFFF0000"/>
              <x14:axisColor rgb="FF000000"/>
            </x14:dataBar>
          </x14:cfRule>
          <x14:cfRule type="dataBar" id="{B90CB104-54BA-4F1B-9C4A-DD0A38A7C72D}">
            <x14:dataBar minLength="0" maxLength="100" gradient="0">
              <x14:cfvo type="autoMin"/>
              <x14:cfvo type="autoMax"/>
              <x14:negativeFillColor rgb="FFFF0000"/>
              <x14:axisColor rgb="FF000000"/>
            </x14:dataBar>
          </x14:cfRule>
          <xm:sqref>AG24:AG25</xm:sqref>
        </x14:conditionalFormatting>
        <x14:conditionalFormatting xmlns:xm="http://schemas.microsoft.com/office/excel/2006/main">
          <x14:cfRule type="dataBar" id="{7B6979F5-476D-4783-B4CA-DCDB350E9693}">
            <x14:dataBar minLength="0" maxLength="100" gradient="0">
              <x14:cfvo type="autoMin"/>
              <x14:cfvo type="autoMax"/>
              <x14:negativeFillColor rgb="FFFF0000"/>
              <x14:axisColor rgb="FF000000"/>
            </x14:dataBar>
          </x14:cfRule>
          <xm:sqref>AI9:AI10</xm:sqref>
        </x14:conditionalFormatting>
        <x14:conditionalFormatting xmlns:xm="http://schemas.microsoft.com/office/excel/2006/main">
          <x14:cfRule type="dataBar" id="{A9CEA6AD-2AEF-4B09-B19B-265D19304178}">
            <x14:dataBar minLength="0" maxLength="100" gradient="0">
              <x14:cfvo type="autoMin"/>
              <x14:cfvo type="autoMax"/>
              <x14:negativeFillColor rgb="FFFF0000"/>
              <x14:axisColor rgb="FF000000"/>
            </x14:dataBar>
          </x14:cfRule>
          <xm:sqref>AI9:AI22</xm:sqref>
        </x14:conditionalFormatting>
        <x14:conditionalFormatting xmlns:xm="http://schemas.microsoft.com/office/excel/2006/main">
          <x14:cfRule type="dataBar" id="{9D23246C-548A-4CDF-846E-1C952592B144}">
            <x14:dataBar minLength="0" maxLength="100" gradient="0">
              <x14:cfvo type="autoMin"/>
              <x14:cfvo type="autoMax"/>
              <x14:negativeFillColor rgb="FFFF0000"/>
              <x14:axisColor rgb="FF000000"/>
            </x14:dataBar>
          </x14:cfRule>
          <xm:sqref>AI17 AI11 AI14 AI20</xm:sqref>
        </x14:conditionalFormatting>
        <x14:conditionalFormatting xmlns:xm="http://schemas.microsoft.com/office/excel/2006/main">
          <x14:cfRule type="dataBar" id="{2C4545D6-E82A-4EAE-84AF-3A0F855B64A3}">
            <x14:dataBar minLength="0" maxLength="100" gradient="0">
              <x14:cfvo type="autoMin"/>
              <x14:cfvo type="autoMax"/>
              <x14:negativeFillColor rgb="FFFF0000"/>
              <x14:axisColor rgb="FF000000"/>
            </x14:dataBar>
          </x14:cfRule>
          <xm:sqref>AI12:AI13</xm:sqref>
        </x14:conditionalFormatting>
        <x14:conditionalFormatting xmlns:xm="http://schemas.microsoft.com/office/excel/2006/main">
          <x14:cfRule type="dataBar" id="{5B143D5C-4E32-427E-9958-3E3143A68016}">
            <x14:dataBar minLength="0" maxLength="100" gradient="0">
              <x14:cfvo type="autoMin"/>
              <x14:cfvo type="autoMax"/>
              <x14:negativeFillColor rgb="FFFF0000"/>
              <x14:axisColor rgb="FF000000"/>
            </x14:dataBar>
          </x14:cfRule>
          <xm:sqref>AI15:AI16</xm:sqref>
        </x14:conditionalFormatting>
        <x14:conditionalFormatting xmlns:xm="http://schemas.microsoft.com/office/excel/2006/main">
          <x14:cfRule type="dataBar" id="{2C432757-79EC-4845-AACC-940AC11F4973}">
            <x14:dataBar minLength="0" maxLength="100" gradient="0">
              <x14:cfvo type="autoMin"/>
              <x14:cfvo type="autoMax"/>
              <x14:negativeFillColor rgb="FFFF0000"/>
              <x14:axisColor rgb="FF000000"/>
            </x14:dataBar>
          </x14:cfRule>
          <xm:sqref>AI18:AI19</xm:sqref>
        </x14:conditionalFormatting>
        <x14:conditionalFormatting xmlns:xm="http://schemas.microsoft.com/office/excel/2006/main">
          <x14:cfRule type="dataBar" id="{D3F9A2BF-61BF-4131-83A2-A89760DCD14A}">
            <x14:dataBar minLength="0" maxLength="100" gradient="0">
              <x14:cfvo type="autoMin"/>
              <x14:cfvo type="autoMax"/>
              <x14:negativeFillColor rgb="FFFF0000"/>
              <x14:axisColor rgb="FF000000"/>
            </x14:dataBar>
          </x14:cfRule>
          <xm:sqref>AI21:AI22</xm:sqref>
        </x14:conditionalFormatting>
        <x14:conditionalFormatting xmlns:xm="http://schemas.microsoft.com/office/excel/2006/main">
          <x14:cfRule type="dataBar" id="{A342599A-22DD-4497-9E89-E7A9468C6E98}">
            <x14:dataBar minLength="0" maxLength="100" gradient="0">
              <x14:cfvo type="autoMin"/>
              <x14:cfvo type="autoMax"/>
              <x14:negativeFillColor rgb="FFFF0000"/>
              <x14:axisColor rgb="FF000000"/>
            </x14:dataBar>
          </x14:cfRule>
          <x14:cfRule type="dataBar" id="{6D18AEE4-7E7D-4C37-B76D-52ABFBC1291E}">
            <x14:dataBar minLength="0" maxLength="100" gradient="0">
              <x14:cfvo type="autoMin"/>
              <x14:cfvo type="autoMax"/>
              <x14:negativeFillColor rgb="FFFF0000"/>
              <x14:axisColor rgb="FF000000"/>
            </x14:dataBar>
          </x14:cfRule>
          <xm:sqref>AI24:AI25</xm:sqref>
        </x14:conditionalFormatting>
        <x14:conditionalFormatting xmlns:xm="http://schemas.microsoft.com/office/excel/2006/main">
          <x14:cfRule type="dataBar" id="{F3E89F7F-9AC6-493A-93F8-215A4D0C007C}">
            <x14:dataBar minLength="0" maxLength="100" gradient="0">
              <x14:cfvo type="autoMin"/>
              <x14:cfvo type="autoMax"/>
              <x14:negativeFillColor rgb="FFFF0000"/>
              <x14:axisColor rgb="FF000000"/>
            </x14:dataBar>
          </x14:cfRule>
          <xm:sqref>AK9:AK10</xm:sqref>
        </x14:conditionalFormatting>
        <x14:conditionalFormatting xmlns:xm="http://schemas.microsoft.com/office/excel/2006/main">
          <x14:cfRule type="dataBar" id="{8EF6751E-AA00-41A4-AEA9-574C1C20CFAD}">
            <x14:dataBar minLength="0" maxLength="100" gradient="0">
              <x14:cfvo type="autoMin"/>
              <x14:cfvo type="autoMax"/>
              <x14:negativeFillColor rgb="FFFF0000"/>
              <x14:axisColor rgb="FF000000"/>
            </x14:dataBar>
          </x14:cfRule>
          <xm:sqref>AK9:AK25</xm:sqref>
        </x14:conditionalFormatting>
        <x14:conditionalFormatting xmlns:xm="http://schemas.microsoft.com/office/excel/2006/main">
          <x14:cfRule type="dataBar" id="{49B40E6C-65D5-4CD9-97F5-0015E9813BB9}">
            <x14:dataBar minLength="0" maxLength="100" gradient="0">
              <x14:cfvo type="autoMin"/>
              <x14:cfvo type="autoMax"/>
              <x14:negativeFillColor rgb="FFFF0000"/>
              <x14:axisColor rgb="FF000000"/>
            </x14:dataBar>
          </x14:cfRule>
          <xm:sqref>AK17 AK11 AK14 AK20</xm:sqref>
        </x14:conditionalFormatting>
        <x14:conditionalFormatting xmlns:xm="http://schemas.microsoft.com/office/excel/2006/main">
          <x14:cfRule type="dataBar" id="{690D4259-0A9B-46DB-B1A4-566DEB292754}">
            <x14:dataBar minLength="0" maxLength="100" gradient="0">
              <x14:cfvo type="autoMin"/>
              <x14:cfvo type="autoMax"/>
              <x14:negativeFillColor rgb="FFFF0000"/>
              <x14:axisColor rgb="FF000000"/>
            </x14:dataBar>
          </x14:cfRule>
          <xm:sqref>AK12:AK13</xm:sqref>
        </x14:conditionalFormatting>
        <x14:conditionalFormatting xmlns:xm="http://schemas.microsoft.com/office/excel/2006/main">
          <x14:cfRule type="dataBar" id="{946D8CEC-E74D-4FD6-9A5F-1A1EAC049489}">
            <x14:dataBar minLength="0" maxLength="100" gradient="0">
              <x14:cfvo type="autoMin"/>
              <x14:cfvo type="autoMax"/>
              <x14:negativeFillColor rgb="FFFF0000"/>
              <x14:axisColor rgb="FF000000"/>
            </x14:dataBar>
          </x14:cfRule>
          <xm:sqref>AK15:AK16</xm:sqref>
        </x14:conditionalFormatting>
        <x14:conditionalFormatting xmlns:xm="http://schemas.microsoft.com/office/excel/2006/main">
          <x14:cfRule type="dataBar" id="{D5330001-628D-403F-88DE-810555365EF4}">
            <x14:dataBar minLength="0" maxLength="100" gradient="0">
              <x14:cfvo type="autoMin"/>
              <x14:cfvo type="autoMax"/>
              <x14:negativeFillColor rgb="FFFF0000"/>
              <x14:axisColor rgb="FF000000"/>
            </x14:dataBar>
          </x14:cfRule>
          <xm:sqref>AK18:AK19</xm:sqref>
        </x14:conditionalFormatting>
        <x14:conditionalFormatting xmlns:xm="http://schemas.microsoft.com/office/excel/2006/main">
          <x14:cfRule type="dataBar" id="{8F148A06-A6AB-439E-98BD-D88646A60B38}">
            <x14:dataBar minLength="0" maxLength="100" gradient="0">
              <x14:cfvo type="autoMin"/>
              <x14:cfvo type="autoMax"/>
              <x14:negativeFillColor rgb="FFFF0000"/>
              <x14:axisColor rgb="FF000000"/>
            </x14:dataBar>
          </x14:cfRule>
          <xm:sqref>AK21:AK22</xm:sqref>
        </x14:conditionalFormatting>
        <x14:conditionalFormatting xmlns:xm="http://schemas.microsoft.com/office/excel/2006/main">
          <x14:cfRule type="dataBar" id="{622EF46D-7FEE-4118-A2EF-9715D210BE9E}">
            <x14:dataBar minLength="0" maxLength="100" gradient="0">
              <x14:cfvo type="autoMin"/>
              <x14:cfvo type="autoMax"/>
              <x14:negativeFillColor rgb="FFFF0000"/>
              <x14:axisColor rgb="FF000000"/>
            </x14:dataBar>
          </x14:cfRule>
          <x14:cfRule type="dataBar" id="{FE94E49E-47C6-45FC-AC17-63ED1701B7F8}">
            <x14:dataBar minLength="0" maxLength="100" gradient="0">
              <x14:cfvo type="autoMin"/>
              <x14:cfvo type="autoMax"/>
              <x14:negativeFillColor rgb="FFFF0000"/>
              <x14:axisColor rgb="FF000000"/>
            </x14:dataBar>
          </x14:cfRule>
          <xm:sqref>AK24:AK25</xm:sqref>
        </x14:conditionalFormatting>
        <x14:conditionalFormatting xmlns:xm="http://schemas.microsoft.com/office/excel/2006/main">
          <x14:cfRule type="dataBar" id="{CE0082D4-1542-4AE6-8D44-FC59999AC9E4}">
            <x14:dataBar minLength="0" maxLength="100" gradient="0">
              <x14:cfvo type="autoMin"/>
              <x14:cfvo type="autoMax"/>
              <x14:negativeFillColor rgb="FFFF0000"/>
              <x14:axisColor rgb="FF000000"/>
            </x14:dataBar>
          </x14:cfRule>
          <xm:sqref>AM9:AM10</xm:sqref>
        </x14:conditionalFormatting>
        <x14:conditionalFormatting xmlns:xm="http://schemas.microsoft.com/office/excel/2006/main">
          <x14:cfRule type="dataBar" id="{B43EA0C5-34BE-4814-8C5A-10A76AE8E19A}">
            <x14:dataBar minLength="0" maxLength="100" gradient="0">
              <x14:cfvo type="autoMin"/>
              <x14:cfvo type="autoMax"/>
              <x14:negativeFillColor rgb="FFFF0000"/>
              <x14:axisColor rgb="FF000000"/>
            </x14:dataBar>
          </x14:cfRule>
          <xm:sqref>AM9:AM22</xm:sqref>
        </x14:conditionalFormatting>
        <x14:conditionalFormatting xmlns:xm="http://schemas.microsoft.com/office/excel/2006/main">
          <x14:cfRule type="dataBar" id="{5B7E278F-86E1-489A-AD7E-FEA5250C47E9}">
            <x14:dataBar minLength="0" maxLength="100" gradient="0">
              <x14:cfvo type="autoMin"/>
              <x14:cfvo type="autoMax"/>
              <x14:negativeFillColor rgb="FFFF0000"/>
              <x14:axisColor rgb="FF000000"/>
            </x14:dataBar>
          </x14:cfRule>
          <xm:sqref>AM12:AM13</xm:sqref>
        </x14:conditionalFormatting>
        <x14:conditionalFormatting xmlns:xm="http://schemas.microsoft.com/office/excel/2006/main">
          <x14:cfRule type="dataBar" id="{967CA429-6880-4D2D-BCD2-4730FC020DA7}">
            <x14:dataBar minLength="0" maxLength="100" gradient="0">
              <x14:cfvo type="autoMin"/>
              <x14:cfvo type="autoMax"/>
              <x14:negativeFillColor rgb="FFFF0000"/>
              <x14:axisColor rgb="FF000000"/>
            </x14:dataBar>
          </x14:cfRule>
          <xm:sqref>AM15:AM16</xm:sqref>
        </x14:conditionalFormatting>
        <x14:conditionalFormatting xmlns:xm="http://schemas.microsoft.com/office/excel/2006/main">
          <x14:cfRule type="dataBar" id="{B2658EB6-F683-43F7-BC01-4D11D75CF077}">
            <x14:dataBar minLength="0" maxLength="100" gradient="0">
              <x14:cfvo type="autoMin"/>
              <x14:cfvo type="autoMax"/>
              <x14:negativeFillColor rgb="FFFF0000"/>
              <x14:axisColor rgb="FF000000"/>
            </x14:dataBar>
          </x14:cfRule>
          <xm:sqref>AM17 AM11 AM14 AM20</xm:sqref>
        </x14:conditionalFormatting>
        <x14:conditionalFormatting xmlns:xm="http://schemas.microsoft.com/office/excel/2006/main">
          <x14:cfRule type="dataBar" id="{1C895253-DEA8-44B1-877C-5CDEC5E1163F}">
            <x14:dataBar minLength="0" maxLength="100" gradient="0">
              <x14:cfvo type="autoMin"/>
              <x14:cfvo type="autoMax"/>
              <x14:negativeFillColor rgb="FFFF0000"/>
              <x14:axisColor rgb="FF000000"/>
            </x14:dataBar>
          </x14:cfRule>
          <xm:sqref>AM18:AM19</xm:sqref>
        </x14:conditionalFormatting>
        <x14:conditionalFormatting xmlns:xm="http://schemas.microsoft.com/office/excel/2006/main">
          <x14:cfRule type="dataBar" id="{AA369BA3-2A9A-4CA9-BED2-C2DBC6CB962D}">
            <x14:dataBar minLength="0" maxLength="100" gradient="0">
              <x14:cfvo type="autoMin"/>
              <x14:cfvo type="autoMax"/>
              <x14:negativeFillColor rgb="FFFF0000"/>
              <x14:axisColor rgb="FF000000"/>
            </x14:dataBar>
          </x14:cfRule>
          <xm:sqref>AM21:AM22</xm:sqref>
        </x14:conditionalFormatting>
        <x14:conditionalFormatting xmlns:xm="http://schemas.microsoft.com/office/excel/2006/main">
          <x14:cfRule type="dataBar" id="{6EA8ADB7-2B27-43E0-8189-2A83FA7026FE}">
            <x14:dataBar minLength="0" maxLength="100" gradient="0">
              <x14:cfvo type="autoMin"/>
              <x14:cfvo type="autoMax"/>
              <x14:negativeFillColor rgb="FFFF0000"/>
              <x14:axisColor rgb="FF000000"/>
            </x14:dataBar>
          </x14:cfRule>
          <x14:cfRule type="dataBar" id="{83F57F8A-C764-4F3B-87C2-825B5DC2F51B}">
            <x14:dataBar minLength="0" maxLength="100" gradient="0">
              <x14:cfvo type="autoMin"/>
              <x14:cfvo type="autoMax"/>
              <x14:negativeFillColor rgb="FFFF0000"/>
              <x14:axisColor rgb="FF000000"/>
            </x14:dataBar>
          </x14:cfRule>
          <xm:sqref>AM24:AM25</xm:sqref>
        </x14:conditionalFormatting>
        <x14:conditionalFormatting xmlns:xm="http://schemas.microsoft.com/office/excel/2006/main">
          <x14:cfRule type="dataBar" id="{E131922B-435D-4151-AF3D-8FA802682106}">
            <x14:dataBar minLength="0" maxLength="100" gradient="0">
              <x14:cfvo type="autoMin"/>
              <x14:cfvo type="autoMax"/>
              <x14:negativeFillColor rgb="FFFF0000"/>
              <x14:axisColor rgb="FF000000"/>
            </x14:dataBar>
          </x14:cfRule>
          <xm:sqref>AO9:AO10</xm:sqref>
        </x14:conditionalFormatting>
        <x14:conditionalFormatting xmlns:xm="http://schemas.microsoft.com/office/excel/2006/main">
          <x14:cfRule type="dataBar" id="{80EDC499-D08B-417F-97DD-99ABDE553780}">
            <x14:dataBar minLength="0" maxLength="100" gradient="0">
              <x14:cfvo type="autoMin"/>
              <x14:cfvo type="autoMax"/>
              <x14:negativeFillColor rgb="FFFF0000"/>
              <x14:axisColor rgb="FF000000"/>
            </x14:dataBar>
          </x14:cfRule>
          <xm:sqref>AO9:AO22</xm:sqref>
        </x14:conditionalFormatting>
        <x14:conditionalFormatting xmlns:xm="http://schemas.microsoft.com/office/excel/2006/main">
          <x14:cfRule type="dataBar" id="{98AFD5E6-C55C-426B-800E-DC2B1A91BFEE}">
            <x14:dataBar minLength="0" maxLength="100" gradient="0">
              <x14:cfvo type="autoMin"/>
              <x14:cfvo type="autoMax"/>
              <x14:negativeFillColor rgb="FFFF0000"/>
              <x14:axisColor rgb="FF000000"/>
            </x14:dataBar>
          </x14:cfRule>
          <xm:sqref>AO11 AO17 AO14 AO20</xm:sqref>
        </x14:conditionalFormatting>
        <x14:conditionalFormatting xmlns:xm="http://schemas.microsoft.com/office/excel/2006/main">
          <x14:cfRule type="dataBar" id="{C7ADE20C-BCDD-4E44-8404-14371B4759DA}">
            <x14:dataBar minLength="0" maxLength="100" gradient="0">
              <x14:cfvo type="autoMin"/>
              <x14:cfvo type="autoMax"/>
              <x14:negativeFillColor rgb="FFFF0000"/>
              <x14:axisColor rgb="FF000000"/>
            </x14:dataBar>
          </x14:cfRule>
          <xm:sqref>AO12:AO13</xm:sqref>
        </x14:conditionalFormatting>
        <x14:conditionalFormatting xmlns:xm="http://schemas.microsoft.com/office/excel/2006/main">
          <x14:cfRule type="dataBar" id="{A8ABFDB9-BBD0-4AD8-AE50-DB39CF2A0B57}">
            <x14:dataBar minLength="0" maxLength="100" gradient="0">
              <x14:cfvo type="autoMin"/>
              <x14:cfvo type="autoMax"/>
              <x14:negativeFillColor rgb="FFFF0000"/>
              <x14:axisColor rgb="FF000000"/>
            </x14:dataBar>
          </x14:cfRule>
          <xm:sqref>AO15:AO16</xm:sqref>
        </x14:conditionalFormatting>
        <x14:conditionalFormatting xmlns:xm="http://schemas.microsoft.com/office/excel/2006/main">
          <x14:cfRule type="dataBar" id="{6EDFCF5A-10D8-45F6-AFEF-B02B860166D3}">
            <x14:dataBar minLength="0" maxLength="100" gradient="0">
              <x14:cfvo type="autoMin"/>
              <x14:cfvo type="autoMax"/>
              <x14:negativeFillColor rgb="FFFF0000"/>
              <x14:axisColor rgb="FF000000"/>
            </x14:dataBar>
          </x14:cfRule>
          <xm:sqref>AO18:AO19</xm:sqref>
        </x14:conditionalFormatting>
        <x14:conditionalFormatting xmlns:xm="http://schemas.microsoft.com/office/excel/2006/main">
          <x14:cfRule type="dataBar" id="{62340D85-ECAC-43D4-8140-6D1567D5437D}">
            <x14:dataBar minLength="0" maxLength="100" gradient="0">
              <x14:cfvo type="autoMin"/>
              <x14:cfvo type="autoMax"/>
              <x14:negativeFillColor rgb="FFFF0000"/>
              <x14:axisColor rgb="FF000000"/>
            </x14:dataBar>
          </x14:cfRule>
          <xm:sqref>AO21:AO22</xm:sqref>
        </x14:conditionalFormatting>
        <x14:conditionalFormatting xmlns:xm="http://schemas.microsoft.com/office/excel/2006/main">
          <x14:cfRule type="dataBar" id="{83B91CD0-8D61-4783-9B4F-D2E29DD1AB17}">
            <x14:dataBar minLength="0" maxLength="100" gradient="0">
              <x14:cfvo type="autoMin"/>
              <x14:cfvo type="autoMax"/>
              <x14:negativeFillColor rgb="FFFF0000"/>
              <x14:axisColor rgb="FF000000"/>
            </x14:dataBar>
          </x14:cfRule>
          <x14:cfRule type="dataBar" id="{A819EA3B-1B56-411A-8C78-D28B91AD60DB}">
            <x14:dataBar minLength="0" maxLength="100" gradient="0">
              <x14:cfvo type="autoMin"/>
              <x14:cfvo type="autoMax"/>
              <x14:negativeFillColor rgb="FFFF0000"/>
              <x14:axisColor rgb="FF000000"/>
            </x14:dataBar>
          </x14:cfRule>
          <xm:sqref>AO24:AO25</xm:sqref>
        </x14:conditionalFormatting>
        <x14:conditionalFormatting xmlns:xm="http://schemas.microsoft.com/office/excel/2006/main">
          <x14:cfRule type="dataBar" id="{3EE78BB8-985F-4B47-8A70-6792223B2356}">
            <x14:dataBar minLength="0" maxLength="100" gradient="0">
              <x14:cfvo type="autoMin"/>
              <x14:cfvo type="autoMax"/>
              <x14:negativeFillColor rgb="FFFF0000"/>
              <x14:axisColor rgb="FF000000"/>
            </x14:dataBar>
          </x14:cfRule>
          <xm:sqref>AQ9:AQ10</xm:sqref>
        </x14:conditionalFormatting>
        <x14:conditionalFormatting xmlns:xm="http://schemas.microsoft.com/office/excel/2006/main">
          <x14:cfRule type="dataBar" id="{E08C7CAB-EA0A-48EC-9A07-7E97700AE719}">
            <x14:dataBar minLength="0" maxLength="100" gradient="0">
              <x14:cfvo type="autoMin"/>
              <x14:cfvo type="autoMax"/>
              <x14:negativeFillColor rgb="FFFF0000"/>
              <x14:axisColor rgb="FF000000"/>
            </x14:dataBar>
          </x14:cfRule>
          <xm:sqref>AQ9:AQ22</xm:sqref>
        </x14:conditionalFormatting>
        <x14:conditionalFormatting xmlns:xm="http://schemas.microsoft.com/office/excel/2006/main">
          <x14:cfRule type="dataBar" id="{FC9DAEB5-7008-457E-8BE6-C644B8B56FA0}">
            <x14:dataBar minLength="0" maxLength="100" gradient="0">
              <x14:cfvo type="autoMin"/>
              <x14:cfvo type="autoMax"/>
              <x14:negativeFillColor rgb="FFFF0000"/>
              <x14:axisColor rgb="FF000000"/>
            </x14:dataBar>
          </x14:cfRule>
          <x14:cfRule type="dataBar" id="{E35C64EC-05B9-4C2F-8B80-4E76662D0886}">
            <x14:dataBar minLength="0" maxLength="100" gradient="0">
              <x14:cfvo type="autoMin"/>
              <x14:cfvo type="autoMax"/>
              <x14:negativeFillColor rgb="FFFF0000"/>
              <x14:axisColor rgb="FF000000"/>
            </x14:dataBar>
          </x14:cfRule>
          <xm:sqref>AQ12:AQ13</xm:sqref>
        </x14:conditionalFormatting>
        <x14:conditionalFormatting xmlns:xm="http://schemas.microsoft.com/office/excel/2006/main">
          <x14:cfRule type="dataBar" id="{39543DCB-9E02-4E58-9DA6-6EBDB62589CD}">
            <x14:dataBar minLength="0" maxLength="100" gradient="0">
              <x14:cfvo type="autoMin"/>
              <x14:cfvo type="autoMax"/>
              <x14:negativeFillColor rgb="FFFF0000"/>
              <x14:axisColor rgb="FF000000"/>
            </x14:dataBar>
          </x14:cfRule>
          <x14:cfRule type="dataBar" id="{A0399892-C8F7-491B-933C-AE4BE56BF605}">
            <x14:dataBar minLength="0" maxLength="100" gradient="0">
              <x14:cfvo type="autoMin"/>
              <x14:cfvo type="autoMax"/>
              <x14:negativeFillColor rgb="FFFF0000"/>
              <x14:axisColor rgb="FF000000"/>
            </x14:dataBar>
          </x14:cfRule>
          <xm:sqref>AQ15:AQ16</xm:sqref>
        </x14:conditionalFormatting>
        <x14:conditionalFormatting xmlns:xm="http://schemas.microsoft.com/office/excel/2006/main">
          <x14:cfRule type="dataBar" id="{FDE772D5-0F07-4C99-84A7-87A031A6BA07}">
            <x14:dataBar minLength="0" maxLength="100" gradient="0">
              <x14:cfvo type="autoMin"/>
              <x14:cfvo type="autoMax"/>
              <x14:negativeFillColor rgb="FFFF0000"/>
              <x14:axisColor rgb="FF000000"/>
            </x14:dataBar>
          </x14:cfRule>
          <xm:sqref>AQ17 AQ11 AQ14 AQ20</xm:sqref>
        </x14:conditionalFormatting>
        <x14:conditionalFormatting xmlns:xm="http://schemas.microsoft.com/office/excel/2006/main">
          <x14:cfRule type="dataBar" id="{2874038E-D5A8-4E09-88C3-72BDE716AABC}">
            <x14:dataBar minLength="0" maxLength="100" gradient="0">
              <x14:cfvo type="autoMin"/>
              <x14:cfvo type="autoMax"/>
              <x14:negativeFillColor rgb="FFFF0000"/>
              <x14:axisColor rgb="FF000000"/>
            </x14:dataBar>
          </x14:cfRule>
          <x14:cfRule type="dataBar" id="{617F7C01-8248-42E2-9C7A-62F85401F1FF}">
            <x14:dataBar minLength="0" maxLength="100" gradient="0">
              <x14:cfvo type="autoMin"/>
              <x14:cfvo type="autoMax"/>
              <x14:negativeFillColor rgb="FFFF0000"/>
              <x14:axisColor rgb="FF000000"/>
            </x14:dataBar>
          </x14:cfRule>
          <xm:sqref>AQ18:AQ19</xm:sqref>
        </x14:conditionalFormatting>
        <x14:conditionalFormatting xmlns:xm="http://schemas.microsoft.com/office/excel/2006/main">
          <x14:cfRule type="dataBar" id="{B7CCD07E-0C3E-4BF0-BCFB-B61E14805038}">
            <x14:dataBar minLength="0" maxLength="100" gradient="0">
              <x14:cfvo type="autoMin"/>
              <x14:cfvo type="autoMax"/>
              <x14:negativeFillColor rgb="FFFF0000"/>
              <x14:axisColor rgb="FF000000"/>
            </x14:dataBar>
          </x14:cfRule>
          <x14:cfRule type="dataBar" id="{88D8ACA2-F1B0-4DAB-AF22-B353F1F73988}">
            <x14:dataBar minLength="0" maxLength="100" gradient="0">
              <x14:cfvo type="autoMin"/>
              <x14:cfvo type="autoMax"/>
              <x14:negativeFillColor rgb="FFFF0000"/>
              <x14:axisColor rgb="FF000000"/>
            </x14:dataBar>
          </x14:cfRule>
          <xm:sqref>AQ21:AQ22</xm:sqref>
        </x14:conditionalFormatting>
        <x14:conditionalFormatting xmlns:xm="http://schemas.microsoft.com/office/excel/2006/main">
          <x14:cfRule type="dataBar" id="{C8A0B089-3203-4636-89FC-387CAF6A8E5E}">
            <x14:dataBar minLength="0" maxLength="100" gradient="0">
              <x14:cfvo type="autoMin"/>
              <x14:cfvo type="autoMax"/>
              <x14:negativeFillColor rgb="FFFF0000"/>
              <x14:axisColor rgb="FF000000"/>
            </x14:dataBar>
          </x14:cfRule>
          <xm:sqref>AQ24:AQ25</xm:sqref>
        </x14:conditionalFormatting>
        <x14:conditionalFormatting xmlns:xm="http://schemas.microsoft.com/office/excel/2006/main">
          <x14:cfRule type="dataBar" id="{3CFC4D78-6F7B-4965-A2AA-01A26795E716}">
            <x14:dataBar minLength="0" maxLength="100" gradient="0">
              <x14:cfvo type="autoMin"/>
              <x14:cfvo type="autoMax"/>
              <x14:negativeFillColor rgb="FFFF0000"/>
              <x14:axisColor rgb="FF000000"/>
            </x14:dataBar>
          </x14:cfRule>
          <xm:sqref>AS9:AS10</xm:sqref>
        </x14:conditionalFormatting>
        <x14:conditionalFormatting xmlns:xm="http://schemas.microsoft.com/office/excel/2006/main">
          <x14:cfRule type="dataBar" id="{9B2B80E6-BDD6-4526-BAFB-9D41692B2480}">
            <x14:dataBar minLength="0" maxLength="100" gradient="0">
              <x14:cfvo type="autoMin"/>
              <x14:cfvo type="autoMax"/>
              <x14:negativeFillColor rgb="FFFF0000"/>
              <x14:axisColor rgb="FF000000"/>
            </x14:dataBar>
          </x14:cfRule>
          <xm:sqref>AS9:AS25</xm:sqref>
        </x14:conditionalFormatting>
        <x14:conditionalFormatting xmlns:xm="http://schemas.microsoft.com/office/excel/2006/main">
          <x14:cfRule type="dataBar" id="{F6299CBA-5346-47AF-B74F-8C9975B2FEAB}">
            <x14:dataBar minLength="0" maxLength="100" gradient="0">
              <x14:cfvo type="autoMin"/>
              <x14:cfvo type="autoMax"/>
              <x14:negativeFillColor rgb="FFFF0000"/>
              <x14:axisColor rgb="FF000000"/>
            </x14:dataBar>
          </x14:cfRule>
          <xm:sqref>AS12:AS13</xm:sqref>
        </x14:conditionalFormatting>
        <x14:conditionalFormatting xmlns:xm="http://schemas.microsoft.com/office/excel/2006/main">
          <x14:cfRule type="dataBar" id="{AB078729-A4C4-4230-9F68-174F12217BC5}">
            <x14:dataBar minLength="0" maxLength="100" gradient="0">
              <x14:cfvo type="autoMin"/>
              <x14:cfvo type="autoMax"/>
              <x14:negativeFillColor rgb="FFFF0000"/>
              <x14:axisColor rgb="FF000000"/>
            </x14:dataBar>
          </x14:cfRule>
          <xm:sqref>AS15:AS16</xm:sqref>
        </x14:conditionalFormatting>
        <x14:conditionalFormatting xmlns:xm="http://schemas.microsoft.com/office/excel/2006/main">
          <x14:cfRule type="dataBar" id="{BF2C4440-BF45-4E66-B84E-93988D6DA98A}">
            <x14:dataBar minLength="0" maxLength="100" gradient="0">
              <x14:cfvo type="autoMin"/>
              <x14:cfvo type="autoMax"/>
              <x14:negativeFillColor rgb="FFFF0000"/>
              <x14:axisColor rgb="FF000000"/>
            </x14:dataBar>
          </x14:cfRule>
          <xm:sqref>AS17 AS11 AS14 AS20</xm:sqref>
        </x14:conditionalFormatting>
        <x14:conditionalFormatting xmlns:xm="http://schemas.microsoft.com/office/excel/2006/main">
          <x14:cfRule type="dataBar" id="{6F647E26-8B6F-489C-A168-A5CCAAC33AF3}">
            <x14:dataBar minLength="0" maxLength="100" gradient="0">
              <x14:cfvo type="autoMin"/>
              <x14:cfvo type="autoMax"/>
              <x14:negativeFillColor rgb="FFFF0000"/>
              <x14:axisColor rgb="FF000000"/>
            </x14:dataBar>
          </x14:cfRule>
          <xm:sqref>AS18:AS19</xm:sqref>
        </x14:conditionalFormatting>
        <x14:conditionalFormatting xmlns:xm="http://schemas.microsoft.com/office/excel/2006/main">
          <x14:cfRule type="dataBar" id="{5EE27D0D-0D56-42B6-BAF0-ADA1D1F8B5CC}">
            <x14:dataBar minLength="0" maxLength="100" gradient="0">
              <x14:cfvo type="autoMin"/>
              <x14:cfvo type="autoMax"/>
              <x14:negativeFillColor rgb="FFFF0000"/>
              <x14:axisColor rgb="FF000000"/>
            </x14:dataBar>
          </x14:cfRule>
          <xm:sqref>AS21:AS22</xm:sqref>
        </x14:conditionalFormatting>
        <x14:conditionalFormatting xmlns:xm="http://schemas.microsoft.com/office/excel/2006/main">
          <x14:cfRule type="dataBar" id="{1E5D9A6E-25A8-40C7-87AF-C9CE88163145}">
            <x14:dataBar minLength="0" maxLength="100" gradient="0">
              <x14:cfvo type="autoMin"/>
              <x14:cfvo type="autoMax"/>
              <x14:negativeFillColor rgb="FFFF0000"/>
              <x14:axisColor rgb="FF000000"/>
            </x14:dataBar>
          </x14:cfRule>
          <x14:cfRule type="dataBar" id="{95BE9508-3C47-4CC8-B50A-845B551D89C3}">
            <x14:dataBar minLength="0" maxLength="100" gradient="0">
              <x14:cfvo type="autoMin"/>
              <x14:cfvo type="autoMax"/>
              <x14:negativeFillColor rgb="FFFF0000"/>
              <x14:axisColor rgb="FF000000"/>
            </x14:dataBar>
          </x14:cfRule>
          <xm:sqref>AS24:AS25</xm:sqref>
        </x14:conditionalFormatting>
        <x14:conditionalFormatting xmlns:xm="http://schemas.microsoft.com/office/excel/2006/main">
          <x14:cfRule type="dataBar" id="{B2609F5A-B452-4105-888E-1623B1D30E6C}">
            <x14:dataBar minLength="0" maxLength="100" gradient="0">
              <x14:cfvo type="autoMin"/>
              <x14:cfvo type="autoMax"/>
              <x14:negativeFillColor rgb="FFFF0000"/>
              <x14:axisColor rgb="FF000000"/>
            </x14:dataBar>
          </x14:cfRule>
          <xm:sqref>AU9:AU10</xm:sqref>
        </x14:conditionalFormatting>
        <x14:conditionalFormatting xmlns:xm="http://schemas.microsoft.com/office/excel/2006/main">
          <x14:cfRule type="dataBar" id="{529CE80A-A1C2-4D3F-A64D-9AC184D583C6}">
            <x14:dataBar minLength="0" maxLength="100" gradient="0">
              <x14:cfvo type="autoMin"/>
              <x14:cfvo type="autoMax"/>
              <x14:negativeFillColor rgb="FFFF0000"/>
              <x14:axisColor rgb="FF000000"/>
            </x14:dataBar>
          </x14:cfRule>
          <xm:sqref>AU9:AU22</xm:sqref>
        </x14:conditionalFormatting>
        <x14:conditionalFormatting xmlns:xm="http://schemas.microsoft.com/office/excel/2006/main">
          <x14:cfRule type="dataBar" id="{46995682-01F8-499A-B0DA-CBE7B2BBA423}">
            <x14:dataBar minLength="0" maxLength="100" gradient="0">
              <x14:cfvo type="autoMin"/>
              <x14:cfvo type="autoMax"/>
              <x14:negativeFillColor rgb="FFFF0000"/>
              <x14:axisColor rgb="FF000000"/>
            </x14:dataBar>
          </x14:cfRule>
          <xm:sqref>AU17 AU11 AU14 AU20</xm:sqref>
        </x14:conditionalFormatting>
        <x14:conditionalFormatting xmlns:xm="http://schemas.microsoft.com/office/excel/2006/main">
          <x14:cfRule type="dataBar" id="{CD252D28-DEAA-4C2B-A3A1-06B36B3F1E65}">
            <x14:dataBar minLength="0" maxLength="100" gradient="0">
              <x14:cfvo type="autoMin"/>
              <x14:cfvo type="autoMax"/>
              <x14:negativeFillColor rgb="FFFF0000"/>
              <x14:axisColor rgb="FF000000"/>
            </x14:dataBar>
          </x14:cfRule>
          <xm:sqref>AU12:AU13</xm:sqref>
        </x14:conditionalFormatting>
        <x14:conditionalFormatting xmlns:xm="http://schemas.microsoft.com/office/excel/2006/main">
          <x14:cfRule type="dataBar" id="{7A2291FF-FF53-422D-9969-D82C4639C77C}">
            <x14:dataBar minLength="0" maxLength="100" gradient="0">
              <x14:cfvo type="autoMin"/>
              <x14:cfvo type="autoMax"/>
              <x14:negativeFillColor rgb="FFFF0000"/>
              <x14:axisColor rgb="FF000000"/>
            </x14:dataBar>
          </x14:cfRule>
          <xm:sqref>AU15:AU16</xm:sqref>
        </x14:conditionalFormatting>
        <x14:conditionalFormatting xmlns:xm="http://schemas.microsoft.com/office/excel/2006/main">
          <x14:cfRule type="dataBar" id="{DEFF9D98-2013-4DDA-9ABA-1171996955CE}">
            <x14:dataBar minLength="0" maxLength="100" gradient="0">
              <x14:cfvo type="autoMin"/>
              <x14:cfvo type="autoMax"/>
              <x14:negativeFillColor rgb="FFFF0000"/>
              <x14:axisColor rgb="FF000000"/>
            </x14:dataBar>
          </x14:cfRule>
          <xm:sqref>AU18:AU19</xm:sqref>
        </x14:conditionalFormatting>
        <x14:conditionalFormatting xmlns:xm="http://schemas.microsoft.com/office/excel/2006/main">
          <x14:cfRule type="dataBar" id="{774CF1FF-009E-4415-9888-271A7C26C1E0}">
            <x14:dataBar minLength="0" maxLength="100" gradient="0">
              <x14:cfvo type="autoMin"/>
              <x14:cfvo type="autoMax"/>
              <x14:negativeFillColor rgb="FFFF0000"/>
              <x14:axisColor rgb="FF000000"/>
            </x14:dataBar>
          </x14:cfRule>
          <xm:sqref>AU21:AU22</xm:sqref>
        </x14:conditionalFormatting>
        <x14:conditionalFormatting xmlns:xm="http://schemas.microsoft.com/office/excel/2006/main">
          <x14:cfRule type="dataBar" id="{BE869F58-981F-49FB-8B46-1C3A90B01AE0}">
            <x14:dataBar minLength="0" maxLength="100" gradient="0">
              <x14:cfvo type="autoMin"/>
              <x14:cfvo type="autoMax"/>
              <x14:negativeFillColor rgb="FFFF0000"/>
              <x14:axisColor rgb="FF000000"/>
            </x14:dataBar>
          </x14:cfRule>
          <x14:cfRule type="dataBar" id="{F2FF102E-CCB7-469D-A0F2-AD679C893819}">
            <x14:dataBar minLength="0" maxLength="100" gradient="0">
              <x14:cfvo type="autoMin"/>
              <x14:cfvo type="autoMax"/>
              <x14:negativeFillColor rgb="FFFF0000"/>
              <x14:axisColor rgb="FF000000"/>
            </x14:dataBar>
          </x14:cfRule>
          <xm:sqref>AU24:AU25</xm:sqref>
        </x14:conditionalFormatting>
        <x14:conditionalFormatting xmlns:xm="http://schemas.microsoft.com/office/excel/2006/main">
          <x14:cfRule type="dataBar" id="{A0E50BF3-1C14-4845-AD04-3B36C8ABDBC1}">
            <x14:dataBar minLength="0" maxLength="100" gradient="0">
              <x14:cfvo type="autoMin"/>
              <x14:cfvo type="autoMax"/>
              <x14:negativeFillColor rgb="FFFF0000"/>
              <x14:axisColor rgb="FF000000"/>
            </x14:dataBar>
          </x14:cfRule>
          <xm:sqref>AW9:AW10</xm:sqref>
        </x14:conditionalFormatting>
        <x14:conditionalFormatting xmlns:xm="http://schemas.microsoft.com/office/excel/2006/main">
          <x14:cfRule type="dataBar" id="{B2E3B13F-040F-4FD0-AE99-A4FA1C0B7E67}">
            <x14:dataBar minLength="0" maxLength="100" gradient="0">
              <x14:cfvo type="autoMin"/>
              <x14:cfvo type="autoMax"/>
              <x14:negativeFillColor rgb="FFFF0000"/>
              <x14:axisColor rgb="FF000000"/>
            </x14:dataBar>
          </x14:cfRule>
          <xm:sqref>AW9:AW25</xm:sqref>
        </x14:conditionalFormatting>
        <x14:conditionalFormatting xmlns:xm="http://schemas.microsoft.com/office/excel/2006/main">
          <x14:cfRule type="dataBar" id="{FB5D3A0B-88FB-43CD-B944-7AC87DC02833}">
            <x14:dataBar minLength="0" maxLength="100" gradient="0">
              <x14:cfvo type="autoMin"/>
              <x14:cfvo type="autoMax"/>
              <x14:negativeFillColor rgb="FFFF0000"/>
              <x14:axisColor rgb="FF000000"/>
            </x14:dataBar>
          </x14:cfRule>
          <xm:sqref>AW17 AW11 AW14 AW20</xm:sqref>
        </x14:conditionalFormatting>
        <x14:conditionalFormatting xmlns:xm="http://schemas.microsoft.com/office/excel/2006/main">
          <x14:cfRule type="dataBar" id="{8EA4ECC8-73B4-4F26-A34F-044624F2D5DF}">
            <x14:dataBar minLength="0" maxLength="100" gradient="0">
              <x14:cfvo type="autoMin"/>
              <x14:cfvo type="autoMax"/>
              <x14:negativeFillColor rgb="FFFF0000"/>
              <x14:axisColor rgb="FF000000"/>
            </x14:dataBar>
          </x14:cfRule>
          <x14:cfRule type="dataBar" id="{E8427E2B-BE7F-449B-95E9-3B3232D0E408}">
            <x14:dataBar minLength="0" maxLength="100" gradient="0">
              <x14:cfvo type="autoMin"/>
              <x14:cfvo type="autoMax"/>
              <x14:negativeFillColor rgb="FFFF0000"/>
              <x14:axisColor rgb="FF000000"/>
            </x14:dataBar>
          </x14:cfRule>
          <xm:sqref>AW12:AW13</xm:sqref>
        </x14:conditionalFormatting>
        <x14:conditionalFormatting xmlns:xm="http://schemas.microsoft.com/office/excel/2006/main">
          <x14:cfRule type="dataBar" id="{513CCF26-1942-4902-A5C2-095DC3DA79FA}">
            <x14:dataBar minLength="0" maxLength="100" gradient="0">
              <x14:cfvo type="autoMin"/>
              <x14:cfvo type="autoMax"/>
              <x14:negativeFillColor rgb="FFFF0000"/>
              <x14:axisColor rgb="FF000000"/>
            </x14:dataBar>
          </x14:cfRule>
          <x14:cfRule type="dataBar" id="{0C20E3FA-439B-4FD7-82FC-C2872A07F6B4}">
            <x14:dataBar minLength="0" maxLength="100" gradient="0">
              <x14:cfvo type="autoMin"/>
              <x14:cfvo type="autoMax"/>
              <x14:negativeFillColor rgb="FFFF0000"/>
              <x14:axisColor rgb="FF000000"/>
            </x14:dataBar>
          </x14:cfRule>
          <xm:sqref>AW15:AW16</xm:sqref>
        </x14:conditionalFormatting>
        <x14:conditionalFormatting xmlns:xm="http://schemas.microsoft.com/office/excel/2006/main">
          <x14:cfRule type="dataBar" id="{FF84724F-1161-4591-B381-56841CEDDA31}">
            <x14:dataBar minLength="0" maxLength="100" gradient="0">
              <x14:cfvo type="autoMin"/>
              <x14:cfvo type="autoMax"/>
              <x14:negativeFillColor rgb="FFFF0000"/>
              <x14:axisColor rgb="FF000000"/>
            </x14:dataBar>
          </x14:cfRule>
          <x14:cfRule type="dataBar" id="{2871333E-189F-42CE-B36A-09A392B0AB74}">
            <x14:dataBar minLength="0" maxLength="100" gradient="0">
              <x14:cfvo type="autoMin"/>
              <x14:cfvo type="autoMax"/>
              <x14:negativeFillColor rgb="FFFF0000"/>
              <x14:axisColor rgb="FF000000"/>
            </x14:dataBar>
          </x14:cfRule>
          <xm:sqref>AW18:AW19</xm:sqref>
        </x14:conditionalFormatting>
        <x14:conditionalFormatting xmlns:xm="http://schemas.microsoft.com/office/excel/2006/main">
          <x14:cfRule type="dataBar" id="{A8E0CBE0-AD79-49C5-B8C2-A77DEF8D5B71}">
            <x14:dataBar minLength="0" maxLength="100" gradient="0">
              <x14:cfvo type="autoMin"/>
              <x14:cfvo type="autoMax"/>
              <x14:negativeFillColor rgb="FFFF0000"/>
              <x14:axisColor rgb="FF000000"/>
            </x14:dataBar>
          </x14:cfRule>
          <x14:cfRule type="dataBar" id="{1AE575A0-21B9-469F-9EEA-CF8325ABB05F}">
            <x14:dataBar minLength="0" maxLength="100" gradient="0">
              <x14:cfvo type="autoMin"/>
              <x14:cfvo type="autoMax"/>
              <x14:negativeFillColor rgb="FFFF0000"/>
              <x14:axisColor rgb="FF000000"/>
            </x14:dataBar>
          </x14:cfRule>
          <xm:sqref>AW21:AW22</xm:sqref>
        </x14:conditionalFormatting>
        <x14:conditionalFormatting xmlns:xm="http://schemas.microsoft.com/office/excel/2006/main">
          <x14:cfRule type="dataBar" id="{898CC84B-F7D3-444F-8DDD-FFFB7D06AF39}">
            <x14:dataBar minLength="0" maxLength="100" gradient="0">
              <x14:cfvo type="autoMin"/>
              <x14:cfvo type="autoMax"/>
              <x14:negativeFillColor rgb="FFFF0000"/>
              <x14:axisColor rgb="FF000000"/>
            </x14:dataBar>
          </x14:cfRule>
          <x14:cfRule type="dataBar" id="{9A1A073E-D6DF-4834-A986-B59E6D916907}">
            <x14:dataBar minLength="0" maxLength="100" gradient="0">
              <x14:cfvo type="autoMin"/>
              <x14:cfvo type="autoMax"/>
              <x14:negativeFillColor rgb="FFFF0000"/>
              <x14:axisColor rgb="FF000000"/>
            </x14:dataBar>
          </x14:cfRule>
          <xm:sqref>AW24:AW25</xm:sqref>
        </x14:conditionalFormatting>
        <x14:conditionalFormatting xmlns:xm="http://schemas.microsoft.com/office/excel/2006/main">
          <x14:cfRule type="dataBar" id="{A40096EB-C43B-49D6-B312-7FA4708B8A7D}">
            <x14:dataBar minLength="0" maxLength="100" gradient="0">
              <x14:cfvo type="autoMin"/>
              <x14:cfvo type="autoMax"/>
              <x14:negativeFillColor rgb="FFFF0000"/>
              <x14:axisColor rgb="FF000000"/>
            </x14:dataBar>
          </x14:cfRule>
          <xm:sqref>AY9:AY10</xm:sqref>
        </x14:conditionalFormatting>
        <x14:conditionalFormatting xmlns:xm="http://schemas.microsoft.com/office/excel/2006/main">
          <x14:cfRule type="dataBar" id="{DC034847-C161-4718-85BE-AE5E4BFCCC03}">
            <x14:dataBar minLength="0" maxLength="100" gradient="0">
              <x14:cfvo type="autoMin"/>
              <x14:cfvo type="autoMax"/>
              <x14:negativeFillColor rgb="FFFF0000"/>
              <x14:axisColor rgb="FF000000"/>
            </x14:dataBar>
          </x14:cfRule>
          <xm:sqref>AY9:AY22</xm:sqref>
        </x14:conditionalFormatting>
        <x14:conditionalFormatting xmlns:xm="http://schemas.microsoft.com/office/excel/2006/main">
          <x14:cfRule type="dataBar" id="{69BF0FDD-CE65-4C14-9CE8-0E174B28D480}">
            <x14:dataBar minLength="0" maxLength="100" gradient="0">
              <x14:cfvo type="autoMin"/>
              <x14:cfvo type="autoMax"/>
              <x14:negativeFillColor rgb="FFFF0000"/>
              <x14:axisColor rgb="FF000000"/>
            </x14:dataBar>
          </x14:cfRule>
          <xm:sqref>AY12:AY13</xm:sqref>
        </x14:conditionalFormatting>
        <x14:conditionalFormatting xmlns:xm="http://schemas.microsoft.com/office/excel/2006/main">
          <x14:cfRule type="dataBar" id="{A98CDCF6-2B04-4AB3-8BF0-491CABD7214D}">
            <x14:dataBar minLength="0" maxLength="100" gradient="0">
              <x14:cfvo type="autoMin"/>
              <x14:cfvo type="autoMax"/>
              <x14:negativeFillColor rgb="FFFF0000"/>
              <x14:axisColor rgb="FF000000"/>
            </x14:dataBar>
          </x14:cfRule>
          <xm:sqref>AY15:AY16</xm:sqref>
        </x14:conditionalFormatting>
        <x14:conditionalFormatting xmlns:xm="http://schemas.microsoft.com/office/excel/2006/main">
          <x14:cfRule type="dataBar" id="{50BB9483-A9C7-414E-8658-CAE49A37E154}">
            <x14:dataBar minLength="0" maxLength="100" gradient="0">
              <x14:cfvo type="autoMin"/>
              <x14:cfvo type="autoMax"/>
              <x14:negativeFillColor rgb="FFFF0000"/>
              <x14:axisColor rgb="FF000000"/>
            </x14:dataBar>
          </x14:cfRule>
          <xm:sqref>AY11 AY17 AY14 AY20</xm:sqref>
        </x14:conditionalFormatting>
        <x14:conditionalFormatting xmlns:xm="http://schemas.microsoft.com/office/excel/2006/main">
          <x14:cfRule type="dataBar" id="{51A18A5E-0FDC-4495-A5FE-8D64AF29B1CC}">
            <x14:dataBar minLength="0" maxLength="100" gradient="0">
              <x14:cfvo type="autoMin"/>
              <x14:cfvo type="autoMax"/>
              <x14:negativeFillColor rgb="FFFF0000"/>
              <x14:axisColor rgb="FF000000"/>
            </x14:dataBar>
          </x14:cfRule>
          <xm:sqref>AY18:AY19</xm:sqref>
        </x14:conditionalFormatting>
        <x14:conditionalFormatting xmlns:xm="http://schemas.microsoft.com/office/excel/2006/main">
          <x14:cfRule type="dataBar" id="{53949D0F-1282-42B4-9E02-591EBB04349D}">
            <x14:dataBar minLength="0" maxLength="100" gradient="0">
              <x14:cfvo type="autoMin"/>
              <x14:cfvo type="autoMax"/>
              <x14:negativeFillColor rgb="FFFF0000"/>
              <x14:axisColor rgb="FF000000"/>
            </x14:dataBar>
          </x14:cfRule>
          <xm:sqref>AY21:AY22</xm:sqref>
        </x14:conditionalFormatting>
        <x14:conditionalFormatting xmlns:xm="http://schemas.microsoft.com/office/excel/2006/main">
          <x14:cfRule type="dataBar" id="{7753AF45-D9A5-4728-81E6-6E67548C9959}">
            <x14:dataBar minLength="0" maxLength="100" gradient="0">
              <x14:cfvo type="autoMin"/>
              <x14:cfvo type="autoMax"/>
              <x14:negativeFillColor rgb="FFFF0000"/>
              <x14:axisColor rgb="FF000000"/>
            </x14:dataBar>
          </x14:cfRule>
          <x14:cfRule type="dataBar" id="{5225F87E-BBBA-4E7B-ABDE-F23B3714EA80}">
            <x14:dataBar minLength="0" maxLength="100" gradient="0">
              <x14:cfvo type="autoMin"/>
              <x14:cfvo type="autoMax"/>
              <x14:negativeFillColor rgb="FFFF0000"/>
              <x14:axisColor rgb="FF000000"/>
            </x14:dataBar>
          </x14:cfRule>
          <xm:sqref>AY24:AY25</xm:sqref>
        </x14:conditionalFormatting>
        <x14:conditionalFormatting xmlns:xm="http://schemas.microsoft.com/office/excel/2006/main">
          <x14:cfRule type="dataBar" id="{1B1F86B3-8CA4-40B3-8BFA-3ACC9DF3718C}">
            <x14:dataBar minLength="0" maxLength="100" gradient="0">
              <x14:cfvo type="num">
                <xm:f>0</xm:f>
              </x14:cfvo>
              <x14:cfvo type="num">
                <xm:f>1</xm:f>
              </x14:cfvo>
              <x14:negativeFillColor rgb="FFFF0000"/>
              <x14:axisColor rgb="FF000000"/>
            </x14:dataBar>
          </x14:cfRule>
          <x14:cfRule type="dataBar" id="{830549AB-A344-4D30-85E2-CAA507113CAD}">
            <x14:dataBar minLength="0" maxLength="100" gradient="0">
              <x14:cfvo type="autoMin"/>
              <x14:cfvo type="autoMax"/>
              <x14:negativeFillColor rgb="FFFF0000"/>
              <x14:axisColor rgb="FF000000"/>
            </x14:dataBar>
          </x14:cfRule>
          <xm:sqref>BB9:BB10</xm:sqref>
        </x14:conditionalFormatting>
        <x14:conditionalFormatting xmlns:xm="http://schemas.microsoft.com/office/excel/2006/main">
          <x14:cfRule type="dataBar" id="{B96D359B-9FE6-4771-9278-B39213C8D2C9}">
            <x14:dataBar minLength="0" maxLength="100" gradient="0">
              <x14:cfvo type="num">
                <xm:f>0</xm:f>
              </x14:cfvo>
              <x14:cfvo type="num">
                <xm:f>1</xm:f>
              </x14:cfvo>
              <x14:negativeFillColor rgb="FFFF0000"/>
              <x14:axisColor rgb="FF000000"/>
            </x14:dataBar>
          </x14:cfRule>
          <x14:cfRule type="dataBar" id="{0021A38E-9DF1-4E23-A25A-71256F6BA07E}">
            <x14:dataBar minLength="0" maxLength="100" gradient="0">
              <x14:cfvo type="autoMin"/>
              <x14:cfvo type="autoMax"/>
              <x14:negativeFillColor rgb="FFFF0000"/>
              <x14:axisColor rgb="FF000000"/>
            </x14:dataBar>
          </x14:cfRule>
          <xm:sqref>BB12:BB13</xm:sqref>
        </x14:conditionalFormatting>
        <x14:conditionalFormatting xmlns:xm="http://schemas.microsoft.com/office/excel/2006/main">
          <x14:cfRule type="dataBar" id="{1325C64B-438B-4663-8FD1-72B3009348CE}">
            <x14:dataBar minLength="0" maxLength="100" gradient="0">
              <x14:cfvo type="autoMin"/>
              <x14:cfvo type="autoMax"/>
              <x14:negativeFillColor rgb="FFFF0000"/>
              <x14:axisColor rgb="FF000000"/>
            </x14:dataBar>
          </x14:cfRule>
          <x14:cfRule type="dataBar" id="{BADB59A2-2DE6-477B-948E-01158EE6E4BE}">
            <x14:dataBar minLength="0" maxLength="100" gradient="0">
              <x14:cfvo type="autoMin"/>
              <x14:cfvo type="autoMax"/>
              <x14:negativeFillColor rgb="FFFF0000"/>
              <x14:axisColor rgb="FF000000"/>
            </x14:dataBar>
          </x14:cfRule>
          <xm:sqref>BB15:BB16</xm:sqref>
        </x14:conditionalFormatting>
        <x14:conditionalFormatting xmlns:xm="http://schemas.microsoft.com/office/excel/2006/main">
          <x14:cfRule type="dataBar" id="{C653D0AB-75D2-43F2-8935-C0B9E4294FE5}">
            <x14:dataBar minLength="0" maxLength="100" gradient="0">
              <x14:cfvo type="num">
                <xm:f>0</xm:f>
              </x14:cfvo>
              <x14:cfvo type="num">
                <xm:f>1</xm:f>
              </x14:cfvo>
              <x14:negativeFillColor rgb="FFFF0000"/>
              <x14:axisColor rgb="FF000000"/>
            </x14:dataBar>
          </x14:cfRule>
          <x14:cfRule type="dataBar" id="{14F0723E-34AB-4058-8988-4E6D15699FF7}">
            <x14:dataBar minLength="0" maxLength="100" gradient="0">
              <x14:cfvo type="autoMin"/>
              <x14:cfvo type="autoMax"/>
              <x14:negativeFillColor rgb="FFFF0000"/>
              <x14:axisColor rgb="FF000000"/>
            </x14:dataBar>
          </x14:cfRule>
          <xm:sqref>BB18:BB19</xm:sqref>
        </x14:conditionalFormatting>
        <x14:conditionalFormatting xmlns:xm="http://schemas.microsoft.com/office/excel/2006/main">
          <x14:cfRule type="dataBar" id="{4BED375E-A1A8-4BF0-B50E-0E11F09767BB}">
            <x14:dataBar minLength="0" maxLength="100" gradient="0">
              <x14:cfvo type="num">
                <xm:f>0</xm:f>
              </x14:cfvo>
              <x14:cfvo type="num">
                <xm:f>1</xm:f>
              </x14:cfvo>
              <x14:negativeFillColor rgb="FFFF0000"/>
              <x14:axisColor rgb="FF000000"/>
            </x14:dataBar>
          </x14:cfRule>
          <x14:cfRule type="dataBar" id="{1E173764-35C1-4C76-800E-1CE31070296D}">
            <x14:dataBar minLength="0" maxLength="100" gradient="0">
              <x14:cfvo type="autoMin"/>
              <x14:cfvo type="autoMax"/>
              <x14:negativeFillColor rgb="FFFF0000"/>
              <x14:axisColor rgb="FF000000"/>
            </x14:dataBar>
          </x14:cfRule>
          <xm:sqref>BB21:BB22</xm:sqref>
        </x14:conditionalFormatting>
        <x14:conditionalFormatting xmlns:xm="http://schemas.microsoft.com/office/excel/2006/main">
          <x14:cfRule type="dataBar" id="{627A58DC-1BAB-4829-A69C-7E1F72E72CD8}">
            <x14:dataBar minLength="0" maxLength="100" gradient="0">
              <x14:cfvo type="num">
                <xm:f>0</xm:f>
              </x14:cfvo>
              <x14:cfvo type="num">
                <xm:f>1</xm:f>
              </x14:cfvo>
              <x14:negativeFillColor rgb="FFFF0000"/>
              <x14:axisColor rgb="FF000000"/>
            </x14:dataBar>
          </x14:cfRule>
          <x14:cfRule type="dataBar" id="{228BACE8-F4E9-421C-8CA7-40AAA6AAC80B}">
            <x14:dataBar minLength="0" maxLength="100" gradient="0">
              <x14:cfvo type="autoMin"/>
              <x14:cfvo type="autoMax"/>
              <x14:negativeFillColor rgb="FFFF0000"/>
              <x14:axisColor rgb="FF000000"/>
            </x14:dataBar>
          </x14:cfRule>
          <xm:sqref>BB24:BB25</xm:sqref>
        </x14:conditionalFormatting>
        <x14:conditionalFormatting xmlns:xm="http://schemas.microsoft.com/office/excel/2006/main">
          <x14:cfRule type="dataBar" id="{73228CD6-5D17-438F-95CC-C8DF09CA2FA2}">
            <x14:dataBar minLength="0" maxLength="100" gradient="0">
              <x14:cfvo type="min"/>
              <x14:cfvo type="max"/>
              <x14:negativeFillColor rgb="FFFF0000"/>
              <x14:axisColor rgb="FF000000"/>
            </x14:dataBar>
          </x14:cfRule>
          <xm:sqref>M9:M10</xm:sqref>
        </x14:conditionalFormatting>
        <x14:conditionalFormatting xmlns:xm="http://schemas.microsoft.com/office/excel/2006/main">
          <x14:cfRule type="dataBar" id="{A2EB4D3F-2545-499C-89DC-51160BA73530}">
            <x14:dataBar minLength="0" maxLength="100" gradient="0">
              <x14:cfvo type="autoMin"/>
              <x14:cfvo type="max"/>
              <x14:negativeFillColor rgb="FFFF0000"/>
              <x14:axisColor rgb="FF000000"/>
            </x14:dataBar>
          </x14:cfRule>
          <xm:sqref>M9:M22</xm:sqref>
        </x14:conditionalFormatting>
        <x14:conditionalFormatting xmlns:xm="http://schemas.microsoft.com/office/excel/2006/main">
          <x14:cfRule type="dataBar" id="{15800291-1382-48A0-813A-4350EEDE1BD3}">
            <x14:dataBar minLength="0" maxLength="100" gradient="0">
              <x14:cfvo type="autoMin"/>
              <x14:cfvo type="autoMax"/>
              <x14:negativeFillColor rgb="FFFF0000"/>
              <x14:axisColor rgb="FF000000"/>
            </x14:dataBar>
          </x14:cfRule>
          <xm:sqref>O9:O10</xm:sqref>
        </x14:conditionalFormatting>
        <x14:conditionalFormatting xmlns:xm="http://schemas.microsoft.com/office/excel/2006/main">
          <x14:cfRule type="dataBar" id="{93179646-3A83-4DC8-96E7-EC8DFB6C9CB0}">
            <x14:dataBar minLength="0" maxLength="100" gradient="0">
              <x14:cfvo type="autoMin"/>
              <x14:cfvo type="autoMax"/>
              <x14:negativeFillColor rgb="FFFF0000"/>
              <x14:axisColor rgb="FF000000"/>
            </x14:dataBar>
          </x14:cfRule>
          <xm:sqref>O9:O22</xm:sqref>
        </x14:conditionalFormatting>
        <x14:conditionalFormatting xmlns:xm="http://schemas.microsoft.com/office/excel/2006/main">
          <x14:cfRule type="dataBar" id="{696AA1DC-763F-4D47-A482-804985E95D5F}">
            <x14:dataBar minLength="0" maxLength="100" gradient="0">
              <x14:cfvo type="autoMin"/>
              <x14:cfvo type="autoMax"/>
              <x14:negativeFillColor rgb="FFFF0000"/>
              <x14:axisColor rgb="FF000000"/>
            </x14:dataBar>
          </x14:cfRule>
          <xm:sqref>Q9:Q10</xm:sqref>
        </x14:conditionalFormatting>
        <x14:conditionalFormatting xmlns:xm="http://schemas.microsoft.com/office/excel/2006/main">
          <x14:cfRule type="dataBar" id="{E47C7D77-FE70-4659-AFE3-A02CA87E5216}">
            <x14:dataBar minLength="0" maxLength="100" gradient="0">
              <x14:cfvo type="autoMin"/>
              <x14:cfvo type="autoMax"/>
              <x14:negativeFillColor rgb="FFFF0000"/>
              <x14:axisColor rgb="FF000000"/>
            </x14:dataBar>
          </x14:cfRule>
          <xm:sqref>Q9:Q22</xm:sqref>
        </x14:conditionalFormatting>
        <x14:conditionalFormatting xmlns:xm="http://schemas.microsoft.com/office/excel/2006/main">
          <x14:cfRule type="dataBar" id="{44C77F89-D3DF-4D99-AE29-601BDF8D6D83}">
            <x14:dataBar minLength="0" maxLength="100" gradient="0">
              <x14:cfvo type="autoMin"/>
              <x14:cfvo type="autoMax"/>
              <x14:negativeFillColor rgb="FFFF0000"/>
              <x14:axisColor rgb="FF000000"/>
            </x14:dataBar>
          </x14:cfRule>
          <xm:sqref>AQ9:AQ25</xm:sqref>
        </x14:conditionalFormatting>
        <x14:conditionalFormatting xmlns:xm="http://schemas.microsoft.com/office/excel/2006/main">
          <x14:cfRule type="dataBar" id="{CB939860-A8D9-4C52-B15A-3D6C1229B463}">
            <x14:dataBar minLength="0" maxLength="100" gradient="0">
              <x14:cfvo type="autoMin"/>
              <x14:cfvo type="autoMax"/>
              <x14:negativeFillColor rgb="FFFF0000"/>
              <x14:axisColor rgb="FF000000"/>
            </x14:dataBar>
          </x14:cfRule>
          <xm:sqref>W9:W14 W17:W25</xm:sqref>
        </x14:conditionalFormatting>
        <x14:conditionalFormatting xmlns:xm="http://schemas.microsoft.com/office/excel/2006/main">
          <x14:cfRule type="dataBar" id="{7338BB53-A6CE-45BD-806C-267E5A103A81}">
            <x14:dataBar minLength="0" maxLength="100" gradient="0" direction="leftToRight">
              <x14:cfvo type="autoMin"/>
              <x14:cfvo type="autoMax"/>
              <x14:negativeFillColor rgb="FFFF0000"/>
              <x14:axisColor rgb="FFD5007F"/>
            </x14:dataBar>
          </x14:cfRule>
          <xm:sqref>W9:W25</xm:sqref>
        </x14:conditionalFormatting>
        <x14:conditionalFormatting xmlns:xm="http://schemas.microsoft.com/office/excel/2006/main">
          <x14:cfRule type="dataBar" id="{982D4F15-65F8-44B5-81C7-87D5B049F477}">
            <x14:dataBar minLength="0" maxLength="100" gradient="0">
              <x14:cfvo type="autoMin"/>
              <x14:cfvo type="autoMax"/>
              <x14:negativeFillColor rgb="FFFF0000"/>
              <x14:axisColor rgb="FF000000"/>
            </x14:dataBar>
          </x14:cfRule>
          <xm:sqref>W15:W16</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AH38"/>
  <sheetViews>
    <sheetView showGridLines="0" topLeftCell="H9" zoomScale="55" zoomScaleNormal="55" workbookViewId="0">
      <selection activeCell="H36" sqref="H36:H37"/>
    </sheetView>
  </sheetViews>
  <sheetFormatPr baseColWidth="10" defaultColWidth="32.1796875" defaultRowHeight="30" customHeight="1" x14ac:dyDescent="0.25"/>
  <cols>
    <col min="1" max="4" width="10.36328125" style="1" customWidth="1"/>
    <col min="5" max="5" width="17.90625" style="1" customWidth="1"/>
    <col min="6" max="7" width="10.36328125" style="1" customWidth="1"/>
    <col min="8" max="8" width="18.6328125" style="1" customWidth="1"/>
    <col min="9" max="22" width="16.54296875" style="1" customWidth="1"/>
    <col min="23" max="16384" width="32.1796875" style="1"/>
  </cols>
  <sheetData>
    <row r="1" spans="1:34" ht="40.5" customHeight="1" x14ac:dyDescent="0.25">
      <c r="A1" s="58" t="str">
        <f>'PANEL DE CONTROL DISTRITAL'!A1:Q1</f>
        <v>INSTITUTO NACIONAL ELECTORAL
SISTEMA DE GESTIÓN DE LA CALIDAD
CIUDAD DE MÉXICO</v>
      </c>
      <c r="B1" s="58"/>
      <c r="C1" s="58"/>
      <c r="D1" s="58"/>
      <c r="E1" s="58"/>
      <c r="F1" s="58"/>
      <c r="G1" s="58"/>
      <c r="H1" s="58"/>
      <c r="I1" s="58"/>
      <c r="J1" s="58"/>
      <c r="K1" s="58"/>
      <c r="L1" s="58"/>
      <c r="M1" s="58"/>
      <c r="N1" s="58"/>
      <c r="O1" s="58"/>
      <c r="P1" s="58"/>
      <c r="Q1" s="58"/>
      <c r="R1" s="58"/>
      <c r="S1" s="58"/>
      <c r="T1" s="58"/>
      <c r="U1" s="58"/>
      <c r="V1" s="58"/>
    </row>
    <row r="2" spans="1:34" ht="33.75" customHeight="1" x14ac:dyDescent="0.25">
      <c r="A2" s="12"/>
      <c r="B2" s="12"/>
      <c r="C2" s="12"/>
      <c r="D2" s="9" t="s">
        <v>13</v>
      </c>
      <c r="E2" s="9">
        <v>1</v>
      </c>
      <c r="F2" s="60" t="s">
        <v>14</v>
      </c>
      <c r="G2" s="60"/>
      <c r="H2" s="22">
        <v>90151</v>
      </c>
      <c r="I2" s="12"/>
      <c r="J2" s="12"/>
      <c r="K2" s="12"/>
      <c r="L2" s="12"/>
      <c r="M2" s="12"/>
      <c r="N2" s="12"/>
      <c r="O2" s="12"/>
      <c r="P2" s="12"/>
      <c r="Q2" s="12"/>
      <c r="R2" s="12"/>
      <c r="S2" s="12"/>
      <c r="T2" s="12"/>
      <c r="U2" s="12"/>
      <c r="V2" s="53"/>
      <c r="W2" s="17"/>
    </row>
    <row r="3" spans="1:34" ht="11.25" customHeight="1" thickBot="1" x14ac:dyDescent="0.3">
      <c r="A3" s="12"/>
      <c r="B3" s="6"/>
      <c r="C3" s="6"/>
      <c r="D3" s="6"/>
      <c r="E3" s="6"/>
      <c r="F3" s="6"/>
      <c r="G3" s="6"/>
      <c r="H3" s="6"/>
      <c r="I3" s="6"/>
      <c r="J3" s="6"/>
      <c r="K3" s="6"/>
      <c r="L3" s="6"/>
      <c r="M3" s="6"/>
      <c r="N3" s="6"/>
      <c r="O3" s="6"/>
      <c r="P3" s="6"/>
      <c r="Q3" s="6"/>
      <c r="R3" s="6"/>
      <c r="S3" s="6"/>
      <c r="T3" s="6"/>
      <c r="U3" s="6"/>
    </row>
    <row r="4" spans="1:34" ht="30" customHeight="1" thickTop="1" thickBot="1" x14ac:dyDescent="0.3">
      <c r="A4" s="87" t="s">
        <v>15</v>
      </c>
      <c r="B4" s="88"/>
      <c r="C4" s="88"/>
      <c r="D4" s="88"/>
      <c r="E4" s="88"/>
      <c r="F4" s="88"/>
      <c r="G4" s="88"/>
      <c r="H4" s="88"/>
      <c r="I4" s="88"/>
      <c r="J4" s="88"/>
      <c r="K4" s="88"/>
      <c r="L4" s="88"/>
      <c r="M4" s="88"/>
      <c r="N4" s="88"/>
      <c r="O4" s="88"/>
      <c r="P4" s="88"/>
      <c r="Q4" s="88"/>
      <c r="R4" s="88"/>
      <c r="S4" s="88"/>
      <c r="T4" s="88"/>
      <c r="U4" s="88"/>
      <c r="V4" s="89"/>
      <c r="X4" s="20"/>
    </row>
    <row r="5" spans="1:34" ht="5.25" customHeight="1" thickTop="1" thickBot="1" x14ac:dyDescent="0.3">
      <c r="A5" s="90"/>
      <c r="B5" s="91"/>
      <c r="C5" s="91"/>
      <c r="D5" s="91"/>
      <c r="E5" s="91"/>
      <c r="F5" s="91"/>
      <c r="G5" s="91"/>
      <c r="H5" s="91"/>
      <c r="I5" s="91"/>
      <c r="J5" s="91"/>
      <c r="K5" s="91"/>
      <c r="L5" s="91"/>
      <c r="M5" s="91"/>
      <c r="N5" s="91"/>
      <c r="O5" s="91"/>
      <c r="P5" s="91"/>
      <c r="Q5" s="91"/>
      <c r="R5" s="91"/>
      <c r="S5" s="91"/>
      <c r="T5" s="91"/>
      <c r="U5" s="91"/>
      <c r="V5" s="92"/>
    </row>
    <row r="6" spans="1:34" ht="18" customHeight="1" thickTop="1" thickBot="1" x14ac:dyDescent="0.3">
      <c r="A6" s="84" t="str">
        <f>'PANEL DE CONTROL DISTRITAL'!A6</f>
        <v>Número</v>
      </c>
      <c r="B6" s="85" t="str">
        <f>'PANEL DE CONTROL DISTRITAL'!B6</f>
        <v xml:space="preserve">PROCESOS SUSTANTIVOS E INDICADORES </v>
      </c>
      <c r="C6" s="85"/>
      <c r="D6" s="85"/>
      <c r="E6" s="85"/>
      <c r="F6" s="85"/>
      <c r="G6" s="85"/>
      <c r="H6" s="85"/>
      <c r="I6" s="93" t="s">
        <v>11</v>
      </c>
      <c r="J6" s="93"/>
      <c r="K6" s="93"/>
      <c r="L6" s="93"/>
      <c r="M6" s="93"/>
      <c r="N6" s="93"/>
      <c r="O6" s="93"/>
      <c r="P6" s="93"/>
      <c r="Q6" s="93"/>
      <c r="R6" s="93"/>
      <c r="S6" s="93"/>
      <c r="T6" s="93"/>
      <c r="U6" s="93"/>
      <c r="V6" s="86" t="s">
        <v>7</v>
      </c>
    </row>
    <row r="7" spans="1:34" ht="17.25" customHeight="1" thickTop="1" thickBot="1" x14ac:dyDescent="0.3">
      <c r="A7" s="84"/>
      <c r="B7" s="85" t="str">
        <f>'PANEL DE CONTROL DISTRITAL'!B7</f>
        <v>DESCRIPCIÓN</v>
      </c>
      <c r="C7" s="85"/>
      <c r="D7" s="85"/>
      <c r="E7" s="85" t="str">
        <f>'PANEL DE CONTROL DISTRITAL'!E7</f>
        <v>MEDICIÓN</v>
      </c>
      <c r="F7" s="85"/>
      <c r="G7" s="85"/>
      <c r="H7" s="85"/>
      <c r="I7" s="94" t="s">
        <v>57</v>
      </c>
      <c r="J7" s="94"/>
      <c r="K7" s="94"/>
      <c r="L7" s="94"/>
      <c r="M7" s="94"/>
      <c r="N7" s="94"/>
      <c r="O7" s="94"/>
      <c r="P7" s="94"/>
      <c r="Q7" s="94"/>
      <c r="R7" s="94"/>
      <c r="S7" s="94"/>
      <c r="T7" s="94"/>
      <c r="U7" s="94"/>
      <c r="V7" s="86"/>
    </row>
    <row r="8" spans="1:34" ht="5.25" customHeight="1" thickTop="1" thickBot="1" x14ac:dyDescent="0.3">
      <c r="A8" s="84"/>
      <c r="B8" s="95"/>
      <c r="C8" s="96"/>
      <c r="D8" s="96"/>
      <c r="E8" s="96"/>
      <c r="F8" s="96"/>
      <c r="G8" s="96"/>
      <c r="H8" s="96"/>
      <c r="I8" s="96"/>
      <c r="J8" s="96"/>
      <c r="K8" s="96"/>
      <c r="L8" s="96"/>
      <c r="M8" s="96"/>
      <c r="N8" s="96"/>
      <c r="O8" s="96"/>
      <c r="P8" s="96"/>
      <c r="Q8" s="96"/>
      <c r="R8" s="96"/>
      <c r="S8" s="96"/>
      <c r="T8" s="96"/>
      <c r="U8" s="96"/>
      <c r="V8" s="86"/>
    </row>
    <row r="9" spans="1:34" s="2" customFormat="1" ht="34.75" customHeight="1" thickTop="1" thickBot="1" x14ac:dyDescent="0.3">
      <c r="A9" s="8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36" t="str">
        <f>'PANEL DE CONTROL DISTRITAL'!H8</f>
        <v>Nominativo</v>
      </c>
      <c r="I9" s="29" t="s">
        <v>58</v>
      </c>
      <c r="J9" s="29" t="s">
        <v>59</v>
      </c>
      <c r="K9" s="29" t="s">
        <v>60</v>
      </c>
      <c r="L9" s="29" t="s">
        <v>61</v>
      </c>
      <c r="M9" s="29" t="s">
        <v>62</v>
      </c>
      <c r="N9" s="29" t="s">
        <v>63</v>
      </c>
      <c r="O9" s="29" t="s">
        <v>64</v>
      </c>
      <c r="P9" s="29" t="s">
        <v>65</v>
      </c>
      <c r="Q9" s="29" t="s">
        <v>66</v>
      </c>
      <c r="R9" s="29" t="s">
        <v>67</v>
      </c>
      <c r="S9" s="29" t="s">
        <v>68</v>
      </c>
      <c r="T9" s="29" t="s">
        <v>69</v>
      </c>
      <c r="U9" s="29" t="s">
        <v>70</v>
      </c>
      <c r="V9" s="86"/>
    </row>
    <row r="10" spans="1:34" s="2" customFormat="1" ht="38.4" customHeight="1" thickTop="1" thickBot="1" x14ac:dyDescent="0.3">
      <c r="A10" s="98">
        <f>'PANEL DE CONTROL DISTRITAL'!A9</f>
        <v>1</v>
      </c>
      <c r="B10" s="100" t="str">
        <f>'PANEL DE CONTROL DISTRITAL'!B9</f>
        <v>Entrevista</v>
      </c>
      <c r="C10" s="97" t="str">
        <f>'PANEL DE CONTROL DISTRITAL'!C9</f>
        <v xml:space="preserve"> Auxiliar de Atención Ciudadana</v>
      </c>
      <c r="D10" s="101" t="str">
        <f>'PANEL DE CONTROL DISTRITAL'!D9</f>
        <v>Fichas requisitadas correctamente.</v>
      </c>
      <c r="E10" s="97" t="str">
        <f>'PANEL DE CONTROL DISTRITAL'!E9</f>
        <v>(Fichas requisitadas correctamente / Fichas revisadas en la muestra del 10%) x 100</v>
      </c>
      <c r="F10" s="102" t="str">
        <f>'PANEL DE CONTROL DISTRITAL'!F9</f>
        <v>Semanal (remesa)</v>
      </c>
      <c r="G10" s="103">
        <f>'PANEL DE CONTROL DISTRITAL'!G9</f>
        <v>0.9</v>
      </c>
      <c r="H10" s="27" t="str">
        <f>'PANEL DE CONTROL DISTRITAL'!H9</f>
        <v>Fichas requistadas correctamente</v>
      </c>
      <c r="I10" s="25">
        <v>11</v>
      </c>
      <c r="J10" s="25">
        <v>90</v>
      </c>
      <c r="K10" s="25">
        <v>84</v>
      </c>
      <c r="L10" s="25">
        <v>82</v>
      </c>
      <c r="M10" s="25">
        <v>77</v>
      </c>
      <c r="N10" s="25">
        <v>78</v>
      </c>
      <c r="O10" s="25">
        <v>83</v>
      </c>
      <c r="P10" s="25">
        <v>79</v>
      </c>
      <c r="Q10" s="25">
        <v>80</v>
      </c>
      <c r="R10" s="25">
        <v>82</v>
      </c>
      <c r="S10" s="25">
        <v>82</v>
      </c>
      <c r="T10" s="25">
        <v>76</v>
      </c>
      <c r="U10" s="25">
        <v>79</v>
      </c>
      <c r="V10" s="99">
        <f>IFERROR(SUM(I10:U10)/SUM(I11:U11),0)</f>
        <v>0.9919273461150353</v>
      </c>
    </row>
    <row r="11" spans="1:34" s="2" customFormat="1" ht="40.75" customHeight="1" thickTop="1" thickBot="1" x14ac:dyDescent="0.3">
      <c r="A11" s="98"/>
      <c r="B11" s="100"/>
      <c r="C11" s="97"/>
      <c r="D11" s="101"/>
      <c r="E11" s="97"/>
      <c r="F11" s="102"/>
      <c r="G11" s="103"/>
      <c r="H11" s="27" t="str">
        <f>'PANEL DE CONTROL DISTRITAL'!H10</f>
        <v>Fichas revisadas en la Muestra del 10%</v>
      </c>
      <c r="I11" s="37">
        <v>11</v>
      </c>
      <c r="J11" s="37">
        <v>93</v>
      </c>
      <c r="K11" s="37">
        <v>85</v>
      </c>
      <c r="L11" s="37">
        <v>82</v>
      </c>
      <c r="M11" s="37">
        <v>78</v>
      </c>
      <c r="N11" s="37">
        <v>78</v>
      </c>
      <c r="O11" s="37">
        <v>83</v>
      </c>
      <c r="P11" s="37">
        <v>79</v>
      </c>
      <c r="Q11" s="37">
        <v>83</v>
      </c>
      <c r="R11" s="37">
        <v>82</v>
      </c>
      <c r="S11" s="37">
        <v>82</v>
      </c>
      <c r="T11" s="37">
        <v>76</v>
      </c>
      <c r="U11" s="37">
        <v>79</v>
      </c>
      <c r="V11" s="99"/>
    </row>
    <row r="12" spans="1:34" s="39" customFormat="1" ht="15" thickTop="1" thickBot="1" x14ac:dyDescent="0.3">
      <c r="A12" s="98"/>
      <c r="B12" s="98"/>
      <c r="C12" s="98"/>
      <c r="D12" s="98"/>
      <c r="E12" s="98"/>
      <c r="F12" s="98"/>
      <c r="G12" s="98"/>
      <c r="H12" s="98"/>
      <c r="I12" s="98"/>
      <c r="J12" s="98"/>
      <c r="K12" s="98"/>
      <c r="L12" s="98"/>
      <c r="M12" s="98"/>
      <c r="N12" s="98"/>
      <c r="O12" s="98"/>
      <c r="P12" s="98"/>
      <c r="Q12" s="98"/>
      <c r="R12" s="98"/>
      <c r="S12" s="98"/>
      <c r="T12" s="98"/>
      <c r="U12" s="98"/>
      <c r="V12" s="98"/>
      <c r="W12" s="38"/>
      <c r="X12" s="38"/>
      <c r="Y12" s="38"/>
      <c r="Z12" s="38"/>
      <c r="AA12" s="38"/>
      <c r="AB12" s="38"/>
      <c r="AC12" s="38"/>
      <c r="AD12" s="38"/>
      <c r="AE12" s="38"/>
      <c r="AF12" s="38"/>
      <c r="AG12" s="38"/>
      <c r="AH12" s="38"/>
    </row>
    <row r="13" spans="1:34" s="3" customFormat="1" ht="43.75" customHeight="1" thickTop="1" thickBot="1" x14ac:dyDescent="0.3">
      <c r="A13" s="98">
        <f>'PANEL DE CONTROL DISTRITAL'!A12</f>
        <v>2</v>
      </c>
      <c r="B13" s="100" t="str">
        <f>'PANEL DE CONTROL DISTRITAL'!B12</f>
        <v>Trámite</v>
      </c>
      <c r="C13" s="97" t="str">
        <f>'PANEL DE CONTROL DISTRITAL'!C12</f>
        <v>Operador de Equipo Tecnológico</v>
      </c>
      <c r="D13" s="101" t="str">
        <f>'PANEL DE CONTROL DISTRITAL'!D12</f>
        <v>Trámites exitosos.</v>
      </c>
      <c r="E13" s="97" t="str">
        <f>'PANEL DE CONTROL DISTRITAL'!E12</f>
        <v>(Número de trámites exitosos / Número de trámites aplicados) x 100</v>
      </c>
      <c r="F13" s="102" t="str">
        <f>'PANEL DE CONTROL DISTRITAL'!F12</f>
        <v>Semanal (remesa)</v>
      </c>
      <c r="G13" s="103">
        <f>'PANEL DE CONTROL DISTRITAL'!G12</f>
        <v>0.9</v>
      </c>
      <c r="H13" s="27" t="str">
        <f>'PANEL DE CONTROL DISTRITAL'!H12</f>
        <v>Número de trámites exitosos</v>
      </c>
      <c r="I13" s="25">
        <v>104</v>
      </c>
      <c r="J13" s="25">
        <v>903</v>
      </c>
      <c r="K13" s="25">
        <v>833</v>
      </c>
      <c r="L13" s="25">
        <v>804</v>
      </c>
      <c r="M13" s="25">
        <v>772</v>
      </c>
      <c r="N13" s="25">
        <v>761</v>
      </c>
      <c r="O13" s="25">
        <v>811</v>
      </c>
      <c r="P13" s="25">
        <v>786</v>
      </c>
      <c r="Q13" s="25">
        <v>813</v>
      </c>
      <c r="R13" s="25">
        <v>804</v>
      </c>
      <c r="S13" s="25">
        <v>805</v>
      </c>
      <c r="T13" s="25">
        <v>748</v>
      </c>
      <c r="U13" s="25">
        <v>547</v>
      </c>
      <c r="V13" s="99">
        <f>IFERROR(SUM(I13:U13)/SUM(I14:U14),0)</f>
        <v>0.97333606809557993</v>
      </c>
    </row>
    <row r="14" spans="1:34" s="3" customFormat="1" ht="43.75" customHeight="1" thickTop="1" thickBot="1" x14ac:dyDescent="0.3">
      <c r="A14" s="98"/>
      <c r="B14" s="100"/>
      <c r="C14" s="97"/>
      <c r="D14" s="101"/>
      <c r="E14" s="97"/>
      <c r="F14" s="102"/>
      <c r="G14" s="103"/>
      <c r="H14" s="27" t="str">
        <f>'PANEL DE CONTROL DISTRITAL'!H13</f>
        <v>Número de trámites aplicados</v>
      </c>
      <c r="I14" s="37">
        <v>105</v>
      </c>
      <c r="J14" s="37">
        <v>906</v>
      </c>
      <c r="K14" s="37">
        <v>839</v>
      </c>
      <c r="L14" s="37">
        <v>808</v>
      </c>
      <c r="M14" s="37">
        <v>773</v>
      </c>
      <c r="N14" s="37">
        <v>762</v>
      </c>
      <c r="O14" s="37">
        <v>812</v>
      </c>
      <c r="P14" s="37">
        <v>790</v>
      </c>
      <c r="Q14" s="37">
        <v>815</v>
      </c>
      <c r="R14" s="37">
        <v>808</v>
      </c>
      <c r="S14" s="37">
        <v>806</v>
      </c>
      <c r="T14" s="37">
        <v>751</v>
      </c>
      <c r="U14" s="37">
        <v>776</v>
      </c>
      <c r="V14" s="99"/>
    </row>
    <row r="15" spans="1:34" s="39" customFormat="1" ht="15" thickTop="1" thickBot="1" x14ac:dyDescent="0.3">
      <c r="A15" s="98"/>
      <c r="B15" s="98"/>
      <c r="C15" s="98"/>
      <c r="D15" s="98"/>
      <c r="E15" s="98"/>
      <c r="F15" s="98"/>
      <c r="G15" s="98"/>
      <c r="H15" s="98"/>
      <c r="I15" s="98"/>
      <c r="J15" s="98"/>
      <c r="K15" s="98"/>
      <c r="L15" s="98"/>
      <c r="M15" s="98"/>
      <c r="N15" s="98"/>
      <c r="O15" s="98"/>
      <c r="P15" s="98"/>
      <c r="Q15" s="98"/>
      <c r="R15" s="98"/>
      <c r="S15" s="98"/>
      <c r="T15" s="98"/>
      <c r="U15" s="98"/>
      <c r="V15" s="98"/>
      <c r="W15" s="38"/>
      <c r="X15" s="38"/>
      <c r="Y15" s="38"/>
      <c r="Z15" s="38"/>
      <c r="AA15" s="38"/>
      <c r="AB15" s="38"/>
      <c r="AC15" s="38"/>
      <c r="AD15" s="38"/>
      <c r="AE15" s="38"/>
      <c r="AF15" s="38"/>
      <c r="AG15" s="38"/>
      <c r="AH15" s="38"/>
    </row>
    <row r="16" spans="1:34" s="3" customFormat="1" ht="50.15" customHeight="1" thickTop="1" thickBot="1" x14ac:dyDescent="0.3">
      <c r="A16" s="98">
        <f>'PANEL DE CONTROL DISTRITAL'!A15</f>
        <v>3</v>
      </c>
      <c r="B16" s="100" t="str">
        <f>'PANEL DE CONTROL DISTRITAL'!B15</f>
        <v>Transferencia de la Información.</v>
      </c>
      <c r="C16" s="97" t="str">
        <f>'PANEL DE CONTROL DISTRITAL'!C15</f>
        <v>Responsable de Módulo</v>
      </c>
      <c r="D16" s="101" t="str">
        <f>'PANEL DE CONTROL DISTRITAL'!D15</f>
        <v>Reenvíos exitosos.</v>
      </c>
      <c r="E16" s="97" t="str">
        <f>'PANEL DE CONTROL DISTRITAL'!E15</f>
        <v>(Ejecución de los scripts de reenvío de notificaciones / Solicitud de reenvíos de scripts requeridos) x100</v>
      </c>
      <c r="F16" s="102" t="str">
        <f>'PANEL DE CONTROL DISTRITAL'!F15</f>
        <v>Semanal (remesa)</v>
      </c>
      <c r="G16" s="103">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99">
        <f>IFERROR(SUM(I16:U16)/SUM(I17:U17),1)</f>
        <v>1</v>
      </c>
    </row>
    <row r="17" spans="1:34" s="3" customFormat="1" ht="50.15" customHeight="1" thickTop="1" thickBot="1" x14ac:dyDescent="0.3">
      <c r="A17" s="98"/>
      <c r="B17" s="100"/>
      <c r="C17" s="97"/>
      <c r="D17" s="101"/>
      <c r="E17" s="97"/>
      <c r="F17" s="102"/>
      <c r="G17" s="103"/>
      <c r="H17" s="27" t="str">
        <f>'PANEL DE CONTROL DISTRITAL'!H16</f>
        <v>Solicitud de reevíos de scripts requeridos</v>
      </c>
      <c r="I17" s="37">
        <v>0</v>
      </c>
      <c r="J17" s="37">
        <v>0</v>
      </c>
      <c r="K17" s="37">
        <v>0</v>
      </c>
      <c r="L17" s="37">
        <v>0</v>
      </c>
      <c r="M17" s="37">
        <v>0</v>
      </c>
      <c r="N17" s="37">
        <v>0</v>
      </c>
      <c r="O17" s="37">
        <v>0</v>
      </c>
      <c r="P17" s="37">
        <v>0</v>
      </c>
      <c r="Q17" s="37">
        <v>0</v>
      </c>
      <c r="R17" s="37">
        <v>0</v>
      </c>
      <c r="S17" s="37">
        <v>0</v>
      </c>
      <c r="T17" s="37">
        <v>0</v>
      </c>
      <c r="U17" s="37">
        <v>0</v>
      </c>
      <c r="V17" s="99"/>
    </row>
    <row r="18" spans="1:34" s="39" customFormat="1" ht="8.15" customHeight="1" thickTop="1" thickBot="1" x14ac:dyDescent="0.3">
      <c r="A18" s="98"/>
      <c r="B18" s="98"/>
      <c r="C18" s="98"/>
      <c r="D18" s="98"/>
      <c r="E18" s="98"/>
      <c r="F18" s="98"/>
      <c r="G18" s="98"/>
      <c r="H18" s="98"/>
      <c r="I18" s="98"/>
      <c r="J18" s="98"/>
      <c r="K18" s="98"/>
      <c r="L18" s="98"/>
      <c r="M18" s="98"/>
      <c r="N18" s="98"/>
      <c r="O18" s="98"/>
      <c r="P18" s="98"/>
      <c r="Q18" s="98"/>
      <c r="R18" s="98"/>
      <c r="S18" s="98"/>
      <c r="T18" s="98"/>
      <c r="U18" s="98"/>
      <c r="V18" s="98"/>
      <c r="W18" s="38"/>
      <c r="X18" s="38"/>
      <c r="Y18" s="38"/>
      <c r="Z18" s="38"/>
      <c r="AA18" s="38"/>
      <c r="AB18" s="38"/>
      <c r="AC18" s="38"/>
      <c r="AD18" s="38"/>
      <c r="AE18" s="38"/>
      <c r="AF18" s="38"/>
      <c r="AG18" s="38"/>
      <c r="AH18" s="38"/>
    </row>
    <row r="19" spans="1:34" s="3" customFormat="1" ht="50.15" customHeight="1" thickTop="1" thickBot="1" x14ac:dyDescent="0.3">
      <c r="A19" s="98">
        <f>'PANEL DE CONTROL DISTRITAL'!A18</f>
        <v>4</v>
      </c>
      <c r="B19" s="100" t="str">
        <f>'PANEL DE CONTROL DISTRITAL'!B18</f>
        <v>Conciliación de Credenciales para Votar.</v>
      </c>
      <c r="C19" s="97" t="str">
        <f>'PANEL DE CONTROL DISTRITAL'!C18</f>
        <v>Responsable de Módulo</v>
      </c>
      <c r="D19" s="101" t="str">
        <f>'PANEL DE CONTROL DISTRITAL'!D18</f>
        <v>Credenciales disponibles para entrega.</v>
      </c>
      <c r="E19" s="97" t="str">
        <f>'PANEL DE CONTROL DISTRITAL'!E18</f>
        <v>[(Credenciales recibidas - Credenciales inconsistentes) / Credenciales recibidas] x 100</v>
      </c>
      <c r="F19" s="102" t="str">
        <f>'PANEL DE CONTROL DISTRITAL'!F18</f>
        <v>Semanal (remesa)</v>
      </c>
      <c r="G19" s="103">
        <f>'PANEL DE CONTROL DISTRITAL'!G18</f>
        <v>0.9</v>
      </c>
      <c r="H19" s="27" t="str">
        <f>'PANEL DE CONTROL DISTRITAL'!H18</f>
        <v xml:space="preserve">Credenciales Recibidas - Credenciales inconsistentes </v>
      </c>
      <c r="I19" s="25">
        <v>0</v>
      </c>
      <c r="J19" s="25">
        <v>488</v>
      </c>
      <c r="K19" s="25">
        <v>963</v>
      </c>
      <c r="L19" s="25">
        <v>808</v>
      </c>
      <c r="M19" s="25">
        <v>780</v>
      </c>
      <c r="N19" s="25">
        <v>788</v>
      </c>
      <c r="O19" s="25">
        <v>752</v>
      </c>
      <c r="P19" s="25">
        <v>826</v>
      </c>
      <c r="Q19" s="25">
        <v>636</v>
      </c>
      <c r="R19" s="25">
        <v>964</v>
      </c>
      <c r="S19" s="25">
        <v>809</v>
      </c>
      <c r="T19" s="25">
        <v>781</v>
      </c>
      <c r="U19" s="25">
        <v>771</v>
      </c>
      <c r="V19" s="99">
        <f>IFERROR(SUM(I19:U19)/SUM(I20:U20),0)</f>
        <v>1</v>
      </c>
    </row>
    <row r="20" spans="1:34" s="3" customFormat="1" ht="50.15" customHeight="1" thickTop="1" thickBot="1" x14ac:dyDescent="0.3">
      <c r="A20" s="98"/>
      <c r="B20" s="100"/>
      <c r="C20" s="97"/>
      <c r="D20" s="101"/>
      <c r="E20" s="97"/>
      <c r="F20" s="102"/>
      <c r="G20" s="103"/>
      <c r="H20" s="27" t="str">
        <f>'PANEL DE CONTROL DISTRITAL'!H19</f>
        <v xml:space="preserve">Credenciales recibidas </v>
      </c>
      <c r="I20" s="37">
        <v>0</v>
      </c>
      <c r="J20" s="37">
        <v>488</v>
      </c>
      <c r="K20" s="37">
        <v>963</v>
      </c>
      <c r="L20" s="37">
        <v>808</v>
      </c>
      <c r="M20" s="37">
        <v>780</v>
      </c>
      <c r="N20" s="37">
        <v>788</v>
      </c>
      <c r="O20" s="37">
        <v>752</v>
      </c>
      <c r="P20" s="37">
        <v>826</v>
      </c>
      <c r="Q20" s="37">
        <v>636</v>
      </c>
      <c r="R20" s="37">
        <v>964</v>
      </c>
      <c r="S20" s="37">
        <v>809</v>
      </c>
      <c r="T20" s="37">
        <v>781</v>
      </c>
      <c r="U20" s="37">
        <v>771</v>
      </c>
      <c r="V20" s="99"/>
    </row>
    <row r="21" spans="1:34" s="39" customFormat="1" ht="7.5" customHeight="1" thickTop="1" thickBot="1" x14ac:dyDescent="0.3">
      <c r="A21" s="40"/>
      <c r="B21" s="41"/>
      <c r="C21" s="42"/>
      <c r="D21" s="43"/>
      <c r="E21" s="42"/>
      <c r="F21" s="44"/>
      <c r="G21" s="45"/>
      <c r="H21" s="46"/>
      <c r="I21" s="47"/>
      <c r="J21" s="47"/>
      <c r="K21" s="47"/>
      <c r="L21" s="47"/>
      <c r="M21" s="47"/>
      <c r="N21" s="47"/>
      <c r="O21" s="47"/>
      <c r="P21" s="47"/>
      <c r="Q21" s="47"/>
      <c r="R21" s="47"/>
      <c r="S21" s="47"/>
      <c r="T21" s="47"/>
      <c r="U21" s="47"/>
      <c r="V21" s="48"/>
      <c r="W21" s="38"/>
      <c r="X21" s="38"/>
      <c r="Y21" s="38"/>
      <c r="Z21" s="38"/>
      <c r="AA21" s="38"/>
      <c r="AB21" s="38"/>
      <c r="AC21" s="38"/>
      <c r="AD21" s="38"/>
      <c r="AE21" s="38"/>
      <c r="AF21" s="38"/>
      <c r="AG21" s="38"/>
      <c r="AH21" s="38"/>
    </row>
    <row r="22" spans="1:34" s="3" customFormat="1" ht="50.15" customHeight="1" thickTop="1" thickBot="1" x14ac:dyDescent="0.3">
      <c r="A22" s="98">
        <f>'PANEL DE CONTROL DISTRITAL'!A21</f>
        <v>5</v>
      </c>
      <c r="B22" s="100" t="str">
        <f>'PANEL DE CONTROL DISTRITAL'!B21</f>
        <v>Conciliación de Credenciales para Votar.</v>
      </c>
      <c r="C22" s="97" t="str">
        <f>'PANEL DE CONTROL DISTRITAL'!C21</f>
        <v>Responsable de Módulo</v>
      </c>
      <c r="D22" s="101" t="str">
        <f>'PANEL DE CONTROL DISTRITAL'!D21</f>
        <v>Arqueo de credenciales.</v>
      </c>
      <c r="E22" s="97" t="str">
        <f>'PANEL DE CONTROL DISTRITAL'!E21</f>
        <v>(Credenciales disponibles (físicas) / Credenciales disponibles registradas en SIIRFE-MAC) x 100</v>
      </c>
      <c r="F22" s="102" t="str">
        <f>'PANEL DE CONTROL DISTRITAL'!F21</f>
        <v>Semanal (remesa)</v>
      </c>
      <c r="G22" s="103">
        <f>'PANEL DE CONTROL DISTRITAL'!G21</f>
        <v>1</v>
      </c>
      <c r="H22" s="27" t="str">
        <f>'PANEL DE CONTROL DISTRITAL'!H21</f>
        <v>Credenciales disponibles (físicas)</v>
      </c>
      <c r="I22" s="25">
        <v>245</v>
      </c>
      <c r="J22" s="25">
        <v>706</v>
      </c>
      <c r="K22" s="25">
        <v>1142</v>
      </c>
      <c r="L22" s="25">
        <v>1184</v>
      </c>
      <c r="M22" s="25">
        <v>1135</v>
      </c>
      <c r="N22" s="25">
        <v>1230</v>
      </c>
      <c r="O22" s="25">
        <v>1201</v>
      </c>
      <c r="P22" s="25">
        <v>1228</v>
      </c>
      <c r="Q22" s="25">
        <v>1056</v>
      </c>
      <c r="R22" s="25">
        <v>1235</v>
      </c>
      <c r="S22" s="25">
        <v>1215</v>
      </c>
      <c r="T22" s="25">
        <v>1219</v>
      </c>
      <c r="U22" s="25">
        <v>1221</v>
      </c>
      <c r="V22" s="99">
        <f>IFERROR(SUM(I22:U22)/SUM(I23:U23),0)</f>
        <v>1</v>
      </c>
    </row>
    <row r="23" spans="1:34" s="3" customFormat="1" ht="50.15" customHeight="1" thickTop="1" thickBot="1" x14ac:dyDescent="0.3">
      <c r="A23" s="98"/>
      <c r="B23" s="100"/>
      <c r="C23" s="97"/>
      <c r="D23" s="101"/>
      <c r="E23" s="97"/>
      <c r="F23" s="102"/>
      <c r="G23" s="103"/>
      <c r="H23" s="27" t="str">
        <f>'PANEL DE CONTROL DISTRITAL'!H22</f>
        <v>Credenciales disponibles registradas en SIIRFE</v>
      </c>
      <c r="I23" s="37">
        <v>245</v>
      </c>
      <c r="J23" s="37">
        <v>706</v>
      </c>
      <c r="K23" s="37">
        <v>1142</v>
      </c>
      <c r="L23" s="37">
        <v>1184</v>
      </c>
      <c r="M23" s="37">
        <v>1135</v>
      </c>
      <c r="N23" s="37">
        <v>1230</v>
      </c>
      <c r="O23" s="37">
        <v>1201</v>
      </c>
      <c r="P23" s="37">
        <v>1228</v>
      </c>
      <c r="Q23" s="37">
        <v>1056</v>
      </c>
      <c r="R23" s="37">
        <v>1235</v>
      </c>
      <c r="S23" s="37">
        <v>1215</v>
      </c>
      <c r="T23" s="37">
        <v>1219</v>
      </c>
      <c r="U23" s="37">
        <v>1221</v>
      </c>
      <c r="V23" s="99"/>
    </row>
    <row r="24" spans="1:34" s="4" customFormat="1" ht="7.5" customHeight="1" thickTop="1" thickBot="1" x14ac:dyDescent="0.3">
      <c r="A24" s="98"/>
      <c r="B24" s="98"/>
      <c r="C24" s="98"/>
      <c r="D24" s="98"/>
      <c r="E24" s="98"/>
      <c r="F24" s="98"/>
      <c r="G24" s="98"/>
      <c r="H24" s="98"/>
      <c r="I24" s="98"/>
      <c r="J24" s="98"/>
      <c r="K24" s="98"/>
      <c r="L24" s="98"/>
      <c r="M24" s="98"/>
      <c r="N24" s="98"/>
      <c r="O24" s="98"/>
      <c r="P24" s="98"/>
      <c r="Q24" s="98"/>
      <c r="R24" s="98"/>
      <c r="S24" s="98"/>
      <c r="T24" s="98"/>
      <c r="U24" s="98"/>
      <c r="V24" s="98"/>
    </row>
    <row r="25" spans="1:34" ht="50.15" customHeight="1" thickTop="1" thickBot="1" x14ac:dyDescent="0.3">
      <c r="A25" s="98">
        <f>'PANEL DE CONTROL DISTRITAL'!A24</f>
        <v>6</v>
      </c>
      <c r="B25" s="100" t="str">
        <f>'PANEL DE CONTROL DISTRITAL'!B24</f>
        <v>Entrega de la Credencial para Votar.</v>
      </c>
      <c r="C25" s="97" t="str">
        <f>'PANEL DE CONTROL DISTRITAL'!C24</f>
        <v>Operador de Equipo Tecnológico</v>
      </c>
      <c r="D25" s="101" t="str">
        <f>'PANEL DE CONTROL DISTRITAL'!D24</f>
        <v>Efectividad de entrega de CPV en MAC.</v>
      </c>
      <c r="E25" s="97" t="str">
        <f>'PANEL DE CONTROL DISTRITAL'!E24</f>
        <v>(Total de credenciales entregadas / Total de ciudadanas y ciudadanos que acuden al MAC a recoger su credencial) x 100</v>
      </c>
      <c r="F25" s="102" t="str">
        <f>'PANEL DE CONTROL DISTRITAL'!F24</f>
        <v>Semanal (remesa)</v>
      </c>
      <c r="G25" s="103">
        <f>'PANEL DE CONTROL DISTRITAL'!G24</f>
        <v>0.9</v>
      </c>
      <c r="H25" s="27" t="str">
        <f>'PANEL DE CONTROL DISTRITAL'!H24</f>
        <v xml:space="preserve">Total de credenciales entregadas </v>
      </c>
      <c r="I25" s="25">
        <v>0</v>
      </c>
      <c r="J25" s="25">
        <v>27</v>
      </c>
      <c r="K25" s="25">
        <v>527</v>
      </c>
      <c r="L25" s="25">
        <v>766</v>
      </c>
      <c r="M25" s="25">
        <v>805</v>
      </c>
      <c r="N25" s="25">
        <v>693</v>
      </c>
      <c r="O25" s="25">
        <v>781</v>
      </c>
      <c r="P25" s="25">
        <v>799</v>
      </c>
      <c r="Q25" s="25">
        <v>808</v>
      </c>
      <c r="R25" s="25">
        <v>778</v>
      </c>
      <c r="S25" s="25">
        <v>829</v>
      </c>
      <c r="T25" s="25">
        <v>777</v>
      </c>
      <c r="U25" s="25">
        <v>769</v>
      </c>
      <c r="V25" s="99">
        <f>IFERROR(SUM(I25:U25)/SUM(I26:U26),0)</f>
        <v>0.99988038277511959</v>
      </c>
    </row>
    <row r="26" spans="1:34" ht="47.4" customHeight="1" thickTop="1" thickBot="1" x14ac:dyDescent="0.3">
      <c r="A26" s="98"/>
      <c r="B26" s="100"/>
      <c r="C26" s="97"/>
      <c r="D26" s="101"/>
      <c r="E26" s="97"/>
      <c r="F26" s="102"/>
      <c r="G26" s="103"/>
      <c r="H26" s="27" t="str">
        <f>'PANEL DE CONTROL DISTRITAL'!H25</f>
        <v xml:space="preserve"> Total de ciudadanos que acuden a MAC a recoger su credencial</v>
      </c>
      <c r="I26" s="37">
        <v>0</v>
      </c>
      <c r="J26" s="37">
        <v>27</v>
      </c>
      <c r="K26" s="37">
        <v>527</v>
      </c>
      <c r="L26" s="37">
        <v>766</v>
      </c>
      <c r="M26" s="37">
        <v>806</v>
      </c>
      <c r="N26" s="37">
        <v>693</v>
      </c>
      <c r="O26" s="37">
        <v>781</v>
      </c>
      <c r="P26" s="37">
        <v>799</v>
      </c>
      <c r="Q26" s="37">
        <v>808</v>
      </c>
      <c r="R26" s="37">
        <v>778</v>
      </c>
      <c r="S26" s="37">
        <v>829</v>
      </c>
      <c r="T26" s="37">
        <v>777</v>
      </c>
      <c r="U26" s="37">
        <v>769</v>
      </c>
      <c r="V26" s="99"/>
    </row>
    <row r="27" spans="1:34" ht="15.75" customHeight="1" thickTop="1" x14ac:dyDescent="0.25">
      <c r="B27" s="1" t="s">
        <v>19</v>
      </c>
      <c r="H27" s="49"/>
      <c r="I27" s="50"/>
      <c r="J27" s="50"/>
      <c r="K27" s="50"/>
      <c r="L27" s="50"/>
      <c r="M27" s="50"/>
      <c r="N27" s="50"/>
      <c r="O27" s="50"/>
      <c r="P27" s="50"/>
      <c r="Q27" s="50"/>
      <c r="R27" s="50"/>
      <c r="S27" s="50"/>
      <c r="T27" s="50"/>
      <c r="U27" s="50"/>
      <c r="V27" s="14"/>
    </row>
    <row r="28" spans="1:34" ht="15.75" customHeight="1" x14ac:dyDescent="0.25">
      <c r="H28" s="51"/>
    </row>
    <row r="29" spans="1:34" ht="15.75" customHeight="1" x14ac:dyDescent="0.25">
      <c r="H29" s="51"/>
    </row>
    <row r="30" spans="1:34" ht="15.75" customHeight="1" x14ac:dyDescent="0.25">
      <c r="H30" s="51"/>
    </row>
    <row r="31" spans="1:34" ht="39" customHeight="1" x14ac:dyDescent="0.25">
      <c r="H31" s="51"/>
    </row>
    <row r="32" spans="1:34" ht="30" customHeight="1" x14ac:dyDescent="0.25">
      <c r="H32" s="51"/>
    </row>
    <row r="33" spans="2:8" ht="30" customHeight="1" thickBot="1" x14ac:dyDescent="0.3">
      <c r="H33" s="51"/>
    </row>
    <row r="34" spans="2:8" ht="30" customHeight="1" thickTop="1" thickBot="1" x14ac:dyDescent="0.3">
      <c r="B34" s="110" t="s">
        <v>16</v>
      </c>
      <c r="C34" s="110"/>
      <c r="D34" s="110"/>
      <c r="E34" s="110"/>
      <c r="F34" s="110"/>
      <c r="G34" s="110"/>
      <c r="H34" s="110"/>
    </row>
    <row r="35" spans="2:8" ht="30" customHeight="1" thickTop="1" thickBot="1" x14ac:dyDescent="0.3">
      <c r="B35" s="111" t="s">
        <v>17</v>
      </c>
      <c r="C35" s="111"/>
      <c r="D35" s="111"/>
      <c r="E35" s="111"/>
      <c r="F35" s="111"/>
      <c r="G35" s="112"/>
      <c r="H35" s="55" t="s">
        <v>18</v>
      </c>
    </row>
    <row r="36" spans="2:8" ht="46.25" customHeight="1" thickTop="1" x14ac:dyDescent="0.25">
      <c r="B36" s="104"/>
      <c r="C36" s="105"/>
      <c r="D36" s="105"/>
      <c r="E36" s="105"/>
      <c r="F36" s="105"/>
      <c r="G36" s="106"/>
      <c r="H36" s="104"/>
    </row>
    <row r="37" spans="2:8" ht="48.65" customHeight="1" thickBot="1" x14ac:dyDescent="0.3">
      <c r="B37" s="107"/>
      <c r="C37" s="108"/>
      <c r="D37" s="108"/>
      <c r="E37" s="108"/>
      <c r="F37" s="108"/>
      <c r="G37" s="109"/>
      <c r="H37" s="107"/>
    </row>
    <row r="38" spans="2:8" ht="30" customHeight="1" thickTop="1" x14ac:dyDescent="0.25"/>
  </sheetData>
  <mergeCells count="68">
    <mergeCell ref="B36:G37"/>
    <mergeCell ref="H36:H37"/>
    <mergeCell ref="V25:V26"/>
    <mergeCell ref="B34:H34"/>
    <mergeCell ref="B35:G35"/>
    <mergeCell ref="C25:C26"/>
    <mergeCell ref="D25:D26"/>
    <mergeCell ref="E25:E26"/>
    <mergeCell ref="F25:F26"/>
    <mergeCell ref="G25:G26"/>
    <mergeCell ref="G22:G23"/>
    <mergeCell ref="C22:C23"/>
    <mergeCell ref="A24:V24"/>
    <mergeCell ref="A25:A26"/>
    <mergeCell ref="B25:B26"/>
    <mergeCell ref="A22:A23"/>
    <mergeCell ref="B22:B23"/>
    <mergeCell ref="D22:D23"/>
    <mergeCell ref="E22:E23"/>
    <mergeCell ref="F22:F23"/>
    <mergeCell ref="A19:A20"/>
    <mergeCell ref="B19:B20"/>
    <mergeCell ref="D19:D20"/>
    <mergeCell ref="V22:V23"/>
    <mergeCell ref="A16:A17"/>
    <mergeCell ref="B16:B17"/>
    <mergeCell ref="D16:D17"/>
    <mergeCell ref="E16:E17"/>
    <mergeCell ref="F16:F17"/>
    <mergeCell ref="G16:G17"/>
    <mergeCell ref="C16:C17"/>
    <mergeCell ref="C19:C20"/>
    <mergeCell ref="A18:V18"/>
    <mergeCell ref="E19:E20"/>
    <mergeCell ref="F19:F20"/>
    <mergeCell ref="V16:V17"/>
    <mergeCell ref="V19:V20"/>
    <mergeCell ref="B13:B14"/>
    <mergeCell ref="D13:D14"/>
    <mergeCell ref="E13:E14"/>
    <mergeCell ref="F13:F14"/>
    <mergeCell ref="G13:G14"/>
    <mergeCell ref="G19:G20"/>
    <mergeCell ref="C10:C11"/>
    <mergeCell ref="C13:C14"/>
    <mergeCell ref="A12:V12"/>
    <mergeCell ref="A15:V15"/>
    <mergeCell ref="V10:V11"/>
    <mergeCell ref="V13:V14"/>
    <mergeCell ref="A13:A14"/>
    <mergeCell ref="A10:A11"/>
    <mergeCell ref="B10:B11"/>
    <mergeCell ref="D10:D11"/>
    <mergeCell ref="E10:E11"/>
    <mergeCell ref="F10:F11"/>
    <mergeCell ref="G10:G11"/>
    <mergeCell ref="A1:V1"/>
    <mergeCell ref="F2:G2"/>
    <mergeCell ref="A6:A9"/>
    <mergeCell ref="B6:H6"/>
    <mergeCell ref="V6:V9"/>
    <mergeCell ref="B7:D7"/>
    <mergeCell ref="E7:H7"/>
    <mergeCell ref="A4:V4"/>
    <mergeCell ref="A5:V5"/>
    <mergeCell ref="I6:U6"/>
    <mergeCell ref="I7:U7"/>
    <mergeCell ref="B8:U8"/>
  </mergeCells>
  <phoneticPr fontId="28" type="noConversion"/>
  <conditionalFormatting sqref="V10">
    <cfRule type="cellIs" dxfId="458" priority="31" operator="greaterThan">
      <formula>95%</formula>
    </cfRule>
    <cfRule type="cellIs" dxfId="457" priority="32" operator="greaterThanOrEqual">
      <formula>90%</formula>
    </cfRule>
    <cfRule type="cellIs" dxfId="456" priority="33" operator="lessThan">
      <formula>89.99%</formula>
    </cfRule>
  </conditionalFormatting>
  <conditionalFormatting sqref="V13">
    <cfRule type="cellIs" dxfId="455" priority="13" operator="greaterThan">
      <formula>95%</formula>
    </cfRule>
    <cfRule type="cellIs" dxfId="454" priority="14" operator="greaterThanOrEqual">
      <formula>90%</formula>
    </cfRule>
    <cfRule type="cellIs" dxfId="453" priority="15" operator="lessThan">
      <formula>89.99%</formula>
    </cfRule>
  </conditionalFormatting>
  <conditionalFormatting sqref="V16">
    <cfRule type="cellIs" dxfId="452" priority="10" operator="greaterThan">
      <formula>95%</formula>
    </cfRule>
    <cfRule type="cellIs" dxfId="451" priority="11" operator="greaterThanOrEqual">
      <formula>90%</formula>
    </cfRule>
    <cfRule type="cellIs" dxfId="450" priority="12" operator="lessThan">
      <formula>89.99%</formula>
    </cfRule>
  </conditionalFormatting>
  <conditionalFormatting sqref="V19">
    <cfRule type="cellIs" dxfId="449" priority="7" operator="greaterThan">
      <formula>95%</formula>
    </cfRule>
    <cfRule type="cellIs" dxfId="448" priority="8" operator="greaterThanOrEqual">
      <formula>90%</formula>
    </cfRule>
    <cfRule type="cellIs" dxfId="447" priority="9" operator="lessThan">
      <formula>89.99%</formula>
    </cfRule>
  </conditionalFormatting>
  <conditionalFormatting sqref="V22">
    <cfRule type="cellIs" dxfId="446" priority="4" operator="greaterThanOrEqual">
      <formula>100%</formula>
    </cfRule>
    <cfRule type="cellIs" dxfId="445" priority="6" operator="lessThan">
      <formula>99.99%</formula>
    </cfRule>
  </conditionalFormatting>
  <conditionalFormatting sqref="V25">
    <cfRule type="cellIs" dxfId="444" priority="1" operator="greaterThan">
      <formula>95%</formula>
    </cfRule>
    <cfRule type="cellIs" dxfId="443" priority="2" operator="greaterThanOrEqual">
      <formula>90%</formula>
    </cfRule>
    <cfRule type="cellIs" dxfId="442" priority="3" operator="lessThan">
      <formula>89.99%</formula>
    </cfRule>
  </conditionalFormatting>
  <conditionalFormatting sqref="I21:U21">
    <cfRule type="colorScale" priority="514">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FAE7CA44-2DFC-4B72-99E8-4450B5E2E9D1}"/>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AH38"/>
  <sheetViews>
    <sheetView showGridLines="0" topLeftCell="D7" zoomScale="68" zoomScaleNormal="68" workbookViewId="0">
      <selection activeCell="Q16" sqref="Q16"/>
    </sheetView>
  </sheetViews>
  <sheetFormatPr baseColWidth="10" defaultColWidth="11.453125" defaultRowHeight="30" customHeight="1" x14ac:dyDescent="0.25"/>
  <cols>
    <col min="1" max="1" width="10.54296875" style="1" bestFit="1" customWidth="1"/>
    <col min="2" max="2" width="19.08984375" style="1" bestFit="1" customWidth="1"/>
    <col min="3" max="3" width="19.08984375" style="1" customWidth="1"/>
    <col min="4" max="4" width="14.36328125" style="1" customWidth="1"/>
    <col min="5" max="5" width="21" style="1" customWidth="1"/>
    <col min="6" max="6" width="12.90625" style="1" customWidth="1"/>
    <col min="7" max="7" width="10.36328125" style="1" bestFit="1" customWidth="1"/>
    <col min="8" max="8" width="14.54296875" style="1" customWidth="1"/>
    <col min="9" max="21" width="10.6328125" style="1" customWidth="1"/>
    <col min="22" max="22" width="22.6328125" style="1" customWidth="1"/>
    <col min="23" max="16384" width="11.453125" style="1"/>
  </cols>
  <sheetData>
    <row r="1" spans="1:34" ht="40.5" customHeight="1" x14ac:dyDescent="0.25">
      <c r="A1" s="58" t="str">
        <f>'PANEL DE CONTROL DISTRITAL'!A1:Q1</f>
        <v>INSTITUTO NACIONAL ELECTORAL
SISTEMA DE GESTIÓN DE LA CALIDAD
CIUDAD DE MÉXICO</v>
      </c>
      <c r="B1" s="58"/>
      <c r="C1" s="58"/>
      <c r="D1" s="58"/>
      <c r="E1" s="58"/>
      <c r="F1" s="58"/>
      <c r="G1" s="58"/>
      <c r="H1" s="58"/>
      <c r="I1" s="58"/>
      <c r="J1" s="58"/>
      <c r="K1" s="58"/>
      <c r="L1" s="58"/>
      <c r="M1" s="58"/>
      <c r="N1" s="58"/>
      <c r="O1" s="58"/>
      <c r="P1" s="58"/>
      <c r="Q1" s="58"/>
      <c r="R1" s="58"/>
      <c r="S1" s="58"/>
      <c r="T1" s="58"/>
      <c r="U1" s="58"/>
      <c r="V1" s="58"/>
    </row>
    <row r="2" spans="1:34" ht="33.75" customHeight="1" x14ac:dyDescent="0.25">
      <c r="A2" s="12"/>
      <c r="B2" s="12"/>
      <c r="C2" s="12"/>
      <c r="D2" s="9" t="s">
        <v>13</v>
      </c>
      <c r="E2" s="9">
        <v>2</v>
      </c>
      <c r="F2" s="60" t="s">
        <v>14</v>
      </c>
      <c r="G2" s="60"/>
      <c r="H2" s="22">
        <v>90251</v>
      </c>
      <c r="I2" s="12"/>
      <c r="J2" s="12"/>
      <c r="K2" s="12"/>
      <c r="L2" s="12"/>
      <c r="M2" s="12"/>
      <c r="N2" s="12"/>
      <c r="O2" s="12"/>
      <c r="P2" s="12"/>
      <c r="Q2" s="12"/>
      <c r="R2" s="12"/>
      <c r="S2" s="12"/>
      <c r="T2" s="12"/>
      <c r="U2" s="12"/>
      <c r="V2" s="53"/>
      <c r="W2" s="17"/>
    </row>
    <row r="3" spans="1:34" ht="11.25" customHeight="1" thickBot="1" x14ac:dyDescent="0.3">
      <c r="A3" s="12"/>
      <c r="B3" s="6"/>
      <c r="C3" s="6"/>
      <c r="D3" s="6"/>
      <c r="E3" s="6"/>
      <c r="F3" s="6"/>
      <c r="G3" s="6"/>
      <c r="H3" s="6"/>
      <c r="I3" s="6"/>
      <c r="J3" s="6"/>
      <c r="K3" s="6"/>
      <c r="L3" s="6"/>
      <c r="M3" s="6"/>
      <c r="N3" s="6"/>
      <c r="O3" s="6"/>
      <c r="P3" s="6"/>
      <c r="Q3" s="6"/>
      <c r="R3" s="6"/>
      <c r="S3" s="6"/>
      <c r="T3" s="6"/>
      <c r="U3" s="6"/>
    </row>
    <row r="4" spans="1:34" ht="30" customHeight="1" thickTop="1" thickBot="1" x14ac:dyDescent="0.3">
      <c r="A4" s="87" t="s">
        <v>15</v>
      </c>
      <c r="B4" s="88"/>
      <c r="C4" s="88"/>
      <c r="D4" s="88"/>
      <c r="E4" s="88"/>
      <c r="F4" s="88"/>
      <c r="G4" s="88"/>
      <c r="H4" s="88"/>
      <c r="I4" s="88"/>
      <c r="J4" s="88"/>
      <c r="K4" s="88"/>
      <c r="L4" s="88"/>
      <c r="M4" s="88"/>
      <c r="N4" s="88"/>
      <c r="O4" s="88"/>
      <c r="P4" s="88"/>
      <c r="Q4" s="88"/>
      <c r="R4" s="88"/>
      <c r="S4" s="88"/>
      <c r="T4" s="88"/>
      <c r="U4" s="88"/>
      <c r="V4" s="89"/>
      <c r="X4" s="20"/>
    </row>
    <row r="5" spans="1:34" ht="5.25" customHeight="1" thickTop="1" thickBot="1" x14ac:dyDescent="0.3">
      <c r="A5" s="90"/>
      <c r="B5" s="91"/>
      <c r="C5" s="91"/>
      <c r="D5" s="91"/>
      <c r="E5" s="91"/>
      <c r="F5" s="91"/>
      <c r="G5" s="91"/>
      <c r="H5" s="91"/>
      <c r="I5" s="91"/>
      <c r="J5" s="91"/>
      <c r="K5" s="91"/>
      <c r="L5" s="91"/>
      <c r="M5" s="91"/>
      <c r="N5" s="91"/>
      <c r="O5" s="91"/>
      <c r="P5" s="91"/>
      <c r="Q5" s="91"/>
      <c r="R5" s="91"/>
      <c r="S5" s="91"/>
      <c r="T5" s="91"/>
      <c r="U5" s="91"/>
      <c r="V5" s="92"/>
    </row>
    <row r="6" spans="1:34" ht="18" customHeight="1" thickTop="1" thickBot="1" x14ac:dyDescent="0.3">
      <c r="A6" s="84" t="str">
        <f>'PANEL DE CONTROL DISTRITAL'!A6</f>
        <v>Número</v>
      </c>
      <c r="B6" s="85" t="str">
        <f>'PANEL DE CONTROL DISTRITAL'!B6</f>
        <v xml:space="preserve">PROCESOS SUSTANTIVOS E INDICADORES </v>
      </c>
      <c r="C6" s="85"/>
      <c r="D6" s="85"/>
      <c r="E6" s="85"/>
      <c r="F6" s="85"/>
      <c r="G6" s="85"/>
      <c r="H6" s="85"/>
      <c r="I6" s="93" t="s">
        <v>11</v>
      </c>
      <c r="J6" s="93"/>
      <c r="K6" s="93"/>
      <c r="L6" s="93"/>
      <c r="M6" s="93"/>
      <c r="N6" s="93"/>
      <c r="O6" s="93"/>
      <c r="P6" s="93"/>
      <c r="Q6" s="93"/>
      <c r="R6" s="93"/>
      <c r="S6" s="93"/>
      <c r="T6" s="93"/>
      <c r="U6" s="93"/>
      <c r="V6" s="86" t="s">
        <v>7</v>
      </c>
    </row>
    <row r="7" spans="1:34" ht="17.25" customHeight="1" thickTop="1" thickBot="1" x14ac:dyDescent="0.3">
      <c r="A7" s="84"/>
      <c r="B7" s="85" t="str">
        <f>'PANEL DE CONTROL DISTRITAL'!B7</f>
        <v>DESCRIPCIÓN</v>
      </c>
      <c r="C7" s="85"/>
      <c r="D7" s="85"/>
      <c r="E7" s="85" t="str">
        <f>'PANEL DE CONTROL DISTRITAL'!E7</f>
        <v>MEDICIÓN</v>
      </c>
      <c r="F7" s="85"/>
      <c r="G7" s="85"/>
      <c r="H7" s="85"/>
      <c r="I7" s="94" t="s">
        <v>57</v>
      </c>
      <c r="J7" s="94"/>
      <c r="K7" s="94"/>
      <c r="L7" s="94"/>
      <c r="M7" s="94"/>
      <c r="N7" s="94"/>
      <c r="O7" s="94"/>
      <c r="P7" s="94"/>
      <c r="Q7" s="94"/>
      <c r="R7" s="94"/>
      <c r="S7" s="94"/>
      <c r="T7" s="94"/>
      <c r="U7" s="94"/>
      <c r="V7" s="86"/>
    </row>
    <row r="8" spans="1:34" ht="5.25" customHeight="1" thickTop="1" thickBot="1" x14ac:dyDescent="0.3">
      <c r="A8" s="84"/>
      <c r="B8" s="95"/>
      <c r="C8" s="96"/>
      <c r="D8" s="96"/>
      <c r="E8" s="96"/>
      <c r="F8" s="96"/>
      <c r="G8" s="96"/>
      <c r="H8" s="96"/>
      <c r="I8" s="96"/>
      <c r="J8" s="96"/>
      <c r="K8" s="96"/>
      <c r="L8" s="96"/>
      <c r="M8" s="96"/>
      <c r="N8" s="96"/>
      <c r="O8" s="96"/>
      <c r="P8" s="96"/>
      <c r="Q8" s="96"/>
      <c r="R8" s="96"/>
      <c r="S8" s="96"/>
      <c r="T8" s="96"/>
      <c r="U8" s="96"/>
      <c r="V8" s="86"/>
    </row>
    <row r="9" spans="1:34" s="2" customFormat="1" ht="29.25" customHeight="1" thickTop="1" thickBot="1" x14ac:dyDescent="0.3">
      <c r="A9" s="8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36" t="str">
        <f>'PANEL DE CONTROL DISTRITAL'!H8</f>
        <v>Nominativo</v>
      </c>
      <c r="I9" s="29" t="str">
        <f>'090151'!I9</f>
        <v>2024-28</v>
      </c>
      <c r="J9" s="29" t="str">
        <f>'090151'!J9</f>
        <v>2024-29</v>
      </c>
      <c r="K9" s="29" t="str">
        <f>'090151'!K9</f>
        <v>2024-30</v>
      </c>
      <c r="L9" s="29" t="str">
        <f>'090151'!L9</f>
        <v>2024-31</v>
      </c>
      <c r="M9" s="29" t="str">
        <f>'090151'!M9</f>
        <v>2024-32</v>
      </c>
      <c r="N9" s="29" t="str">
        <f>'090151'!N9</f>
        <v>2024-33</v>
      </c>
      <c r="O9" s="29" t="str">
        <f>'090151'!O9</f>
        <v>2024-34</v>
      </c>
      <c r="P9" s="29" t="str">
        <f>'090151'!P9</f>
        <v>2024-35</v>
      </c>
      <c r="Q9" s="29" t="str">
        <f>'090151'!Q9</f>
        <v>2024-36</v>
      </c>
      <c r="R9" s="29" t="str">
        <f>'090151'!R9</f>
        <v>2024-37</v>
      </c>
      <c r="S9" s="29" t="str">
        <f>'090151'!S9</f>
        <v>2024-38</v>
      </c>
      <c r="T9" s="29" t="str">
        <f>'090151'!T9</f>
        <v>2024-39</v>
      </c>
      <c r="U9" s="29" t="str">
        <f>'090151'!U9</f>
        <v>2024-40</v>
      </c>
      <c r="V9" s="86"/>
    </row>
    <row r="10" spans="1:34" s="2" customFormat="1" ht="50.15" customHeight="1" thickTop="1" thickBot="1" x14ac:dyDescent="0.3">
      <c r="A10" s="98">
        <f>'PANEL DE CONTROL DISTRITAL'!A9</f>
        <v>1</v>
      </c>
      <c r="B10" s="100" t="str">
        <f>'PANEL DE CONTROL DISTRITAL'!B9</f>
        <v>Entrevista</v>
      </c>
      <c r="C10" s="97" t="str">
        <f>'PANEL DE CONTROL DISTRITAL'!C9</f>
        <v xml:space="preserve"> Auxiliar de Atención Ciudadana</v>
      </c>
      <c r="D10" s="101" t="str">
        <f>'PANEL DE CONTROL DISTRITAL'!D9</f>
        <v>Fichas requisitadas correctamente.</v>
      </c>
      <c r="E10" s="97" t="str">
        <f>'PANEL DE CONTROL DISTRITAL'!E9</f>
        <v>(Fichas requisitadas correctamente / Fichas revisadas en la muestra del 10%) x 100</v>
      </c>
      <c r="F10" s="102" t="str">
        <f>'PANEL DE CONTROL DISTRITAL'!F9</f>
        <v>Semanal (remesa)</v>
      </c>
      <c r="G10" s="103">
        <f>'PANEL DE CONTROL DISTRITAL'!G9</f>
        <v>0.9</v>
      </c>
      <c r="H10" s="27" t="str">
        <f>'PANEL DE CONTROL DISTRITAL'!H9</f>
        <v>Fichas requistadas correctamente</v>
      </c>
      <c r="I10" s="25">
        <v>30</v>
      </c>
      <c r="J10" s="25">
        <v>231</v>
      </c>
      <c r="K10" s="25">
        <v>196</v>
      </c>
      <c r="L10" s="25">
        <v>200</v>
      </c>
      <c r="M10" s="25">
        <v>208</v>
      </c>
      <c r="N10" s="25">
        <v>201</v>
      </c>
      <c r="O10" s="25">
        <v>205</v>
      </c>
      <c r="P10" s="25">
        <v>208</v>
      </c>
      <c r="Q10" s="25">
        <v>201</v>
      </c>
      <c r="R10" s="25">
        <v>208</v>
      </c>
      <c r="S10" s="25">
        <v>197</v>
      </c>
      <c r="T10" s="25">
        <v>200</v>
      </c>
      <c r="U10" s="25">
        <v>188</v>
      </c>
      <c r="V10" s="99">
        <f>IFERROR(SUM(I10:U10)/SUM(I11:U11),0)</f>
        <v>0.97901821060965954</v>
      </c>
    </row>
    <row r="11" spans="1:34" s="2" customFormat="1" ht="50.15" customHeight="1" thickTop="1" thickBot="1" x14ac:dyDescent="0.3">
      <c r="A11" s="98"/>
      <c r="B11" s="100"/>
      <c r="C11" s="97"/>
      <c r="D11" s="101"/>
      <c r="E11" s="97"/>
      <c r="F11" s="102"/>
      <c r="G11" s="103"/>
      <c r="H11" s="27" t="str">
        <f>'PANEL DE CONTROL DISTRITAL'!H10</f>
        <v>Fichas revisadas en la Muestra del 10%</v>
      </c>
      <c r="I11" s="37">
        <v>30</v>
      </c>
      <c r="J11" s="37">
        <v>240</v>
      </c>
      <c r="K11" s="37">
        <v>215</v>
      </c>
      <c r="L11" s="37">
        <v>200</v>
      </c>
      <c r="M11" s="37">
        <v>210</v>
      </c>
      <c r="N11" s="37">
        <v>205</v>
      </c>
      <c r="O11" s="37">
        <v>207</v>
      </c>
      <c r="P11" s="37">
        <v>209</v>
      </c>
      <c r="Q11" s="37">
        <v>208</v>
      </c>
      <c r="R11" s="37">
        <v>210</v>
      </c>
      <c r="S11" s="37">
        <v>200</v>
      </c>
      <c r="T11" s="37">
        <v>202</v>
      </c>
      <c r="U11" s="37">
        <v>190</v>
      </c>
      <c r="V11" s="99"/>
    </row>
    <row r="12" spans="1:34" s="39" customFormat="1" ht="8.15" customHeight="1" thickTop="1" thickBot="1" x14ac:dyDescent="0.3">
      <c r="A12" s="98"/>
      <c r="B12" s="98"/>
      <c r="C12" s="98"/>
      <c r="D12" s="98"/>
      <c r="E12" s="98"/>
      <c r="F12" s="98"/>
      <c r="G12" s="98"/>
      <c r="H12" s="98"/>
      <c r="I12" s="98"/>
      <c r="J12" s="98"/>
      <c r="K12" s="98"/>
      <c r="L12" s="98"/>
      <c r="M12" s="98"/>
      <c r="N12" s="98"/>
      <c r="O12" s="98"/>
      <c r="P12" s="98"/>
      <c r="Q12" s="98"/>
      <c r="R12" s="98"/>
      <c r="S12" s="98"/>
      <c r="T12" s="98"/>
      <c r="U12" s="98"/>
      <c r="V12" s="98"/>
      <c r="W12" s="38"/>
      <c r="X12" s="38"/>
      <c r="Y12" s="38"/>
      <c r="Z12" s="38"/>
      <c r="AA12" s="38"/>
      <c r="AB12" s="38"/>
      <c r="AC12" s="38"/>
      <c r="AD12" s="38"/>
      <c r="AE12" s="38"/>
      <c r="AF12" s="38"/>
      <c r="AG12" s="38"/>
      <c r="AH12" s="38"/>
    </row>
    <row r="13" spans="1:34" s="3" customFormat="1" ht="50.15" customHeight="1" thickTop="1" thickBot="1" x14ac:dyDescent="0.3">
      <c r="A13" s="98">
        <f>'PANEL DE CONTROL DISTRITAL'!A12</f>
        <v>2</v>
      </c>
      <c r="B13" s="100" t="str">
        <f>'PANEL DE CONTROL DISTRITAL'!B12</f>
        <v>Trámite</v>
      </c>
      <c r="C13" s="97" t="str">
        <f>'PANEL DE CONTROL DISTRITAL'!C12</f>
        <v>Operador de Equipo Tecnológico</v>
      </c>
      <c r="D13" s="101" t="str">
        <f>'PANEL DE CONTROL DISTRITAL'!D12</f>
        <v>Trámites exitosos.</v>
      </c>
      <c r="E13" s="97" t="str">
        <f>'PANEL DE CONTROL DISTRITAL'!E12</f>
        <v>(Número de trámites exitosos / Número de trámites aplicados) x 100</v>
      </c>
      <c r="F13" s="102" t="str">
        <f>'PANEL DE CONTROL DISTRITAL'!F12</f>
        <v>Semanal (remesa)</v>
      </c>
      <c r="G13" s="103">
        <f>'PANEL DE CONTROL DISTRITAL'!G12</f>
        <v>0.9</v>
      </c>
      <c r="H13" s="27" t="str">
        <f>'PANEL DE CONTROL DISTRITAL'!H12</f>
        <v>Número de trámites exitosos</v>
      </c>
      <c r="I13" s="25">
        <v>303</v>
      </c>
      <c r="J13" s="25">
        <v>2363</v>
      </c>
      <c r="K13" s="25">
        <v>2126</v>
      </c>
      <c r="L13" s="25">
        <v>1994</v>
      </c>
      <c r="M13" s="25">
        <v>2089</v>
      </c>
      <c r="N13" s="25">
        <v>2041</v>
      </c>
      <c r="O13" s="25">
        <v>2059</v>
      </c>
      <c r="P13" s="25">
        <v>2082</v>
      </c>
      <c r="Q13" s="25">
        <v>2069</v>
      </c>
      <c r="R13" s="25">
        <v>2083</v>
      </c>
      <c r="S13" s="25">
        <v>1980</v>
      </c>
      <c r="T13" s="25">
        <v>1999</v>
      </c>
      <c r="U13" s="25">
        <v>1882</v>
      </c>
      <c r="V13" s="99">
        <f>IFERROR(SUM(I13:U13)/SUM(I14:U14),0)</f>
        <v>0.99531522947435291</v>
      </c>
    </row>
    <row r="14" spans="1:34" s="3" customFormat="1" ht="50.15" customHeight="1" thickTop="1" thickBot="1" x14ac:dyDescent="0.3">
      <c r="A14" s="98"/>
      <c r="B14" s="100"/>
      <c r="C14" s="97"/>
      <c r="D14" s="101"/>
      <c r="E14" s="97"/>
      <c r="F14" s="102"/>
      <c r="G14" s="103"/>
      <c r="H14" s="27" t="str">
        <f>'PANEL DE CONTROL DISTRITAL'!H13</f>
        <v>Número de trámites aplicados</v>
      </c>
      <c r="I14" s="37">
        <v>303</v>
      </c>
      <c r="J14" s="37">
        <v>2373</v>
      </c>
      <c r="K14" s="37">
        <v>2133</v>
      </c>
      <c r="L14" s="37">
        <v>1999</v>
      </c>
      <c r="M14" s="37">
        <v>2101</v>
      </c>
      <c r="N14" s="37">
        <v>2053</v>
      </c>
      <c r="O14" s="37">
        <v>2065</v>
      </c>
      <c r="P14" s="37">
        <v>2085</v>
      </c>
      <c r="Q14" s="37">
        <v>2074</v>
      </c>
      <c r="R14" s="37">
        <v>2094</v>
      </c>
      <c r="S14" s="37">
        <v>1994</v>
      </c>
      <c r="T14" s="37">
        <v>2014</v>
      </c>
      <c r="U14" s="37">
        <v>1900</v>
      </c>
      <c r="V14" s="99"/>
    </row>
    <row r="15" spans="1:34" s="39" customFormat="1" ht="8.15" customHeight="1" thickTop="1" thickBot="1" x14ac:dyDescent="0.3">
      <c r="A15" s="98"/>
      <c r="B15" s="98"/>
      <c r="C15" s="98"/>
      <c r="D15" s="98"/>
      <c r="E15" s="98"/>
      <c r="F15" s="98"/>
      <c r="G15" s="98"/>
      <c r="H15" s="98"/>
      <c r="I15" s="98"/>
      <c r="J15" s="98"/>
      <c r="K15" s="98"/>
      <c r="L15" s="98"/>
      <c r="M15" s="98"/>
      <c r="N15" s="98"/>
      <c r="O15" s="98"/>
      <c r="P15" s="98"/>
      <c r="Q15" s="98"/>
      <c r="R15" s="98"/>
      <c r="S15" s="98"/>
      <c r="T15" s="98"/>
      <c r="U15" s="98"/>
      <c r="V15" s="98"/>
      <c r="W15" s="38"/>
      <c r="X15" s="38"/>
      <c r="Y15" s="38"/>
      <c r="Z15" s="38"/>
      <c r="AA15" s="38"/>
      <c r="AB15" s="38"/>
      <c r="AC15" s="38"/>
      <c r="AD15" s="38"/>
      <c r="AE15" s="38"/>
      <c r="AF15" s="38"/>
      <c r="AG15" s="38"/>
      <c r="AH15" s="38"/>
    </row>
    <row r="16" spans="1:34" s="3" customFormat="1" ht="50.15" customHeight="1" thickTop="1" thickBot="1" x14ac:dyDescent="0.3">
      <c r="A16" s="98">
        <f>'PANEL DE CONTROL DISTRITAL'!A15</f>
        <v>3</v>
      </c>
      <c r="B16" s="100" t="str">
        <f>'PANEL DE CONTROL DISTRITAL'!B15</f>
        <v>Transferencia de la Información.</v>
      </c>
      <c r="C16" s="97" t="str">
        <f>'PANEL DE CONTROL DISTRITAL'!C15</f>
        <v>Responsable de Módulo</v>
      </c>
      <c r="D16" s="101" t="str">
        <f>'PANEL DE CONTROL DISTRITAL'!D15</f>
        <v>Reenvíos exitosos.</v>
      </c>
      <c r="E16" s="97" t="str">
        <f>'PANEL DE CONTROL DISTRITAL'!E15</f>
        <v>(Ejecución de los scripts de reenvío de notificaciones / Solicitud de reenvíos de scripts requeridos) x100</v>
      </c>
      <c r="F16" s="102" t="str">
        <f>'PANEL DE CONTROL DISTRITAL'!F15</f>
        <v>Semanal (remesa)</v>
      </c>
      <c r="G16" s="103">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99">
        <f>IFERROR(SUM(I16:U16)/SUM(I17:U17),1)</f>
        <v>1</v>
      </c>
    </row>
    <row r="17" spans="1:34" s="3" customFormat="1" ht="50.15" customHeight="1" thickTop="1" thickBot="1" x14ac:dyDescent="0.3">
      <c r="A17" s="98"/>
      <c r="B17" s="100"/>
      <c r="C17" s="97"/>
      <c r="D17" s="101"/>
      <c r="E17" s="97"/>
      <c r="F17" s="102"/>
      <c r="G17" s="103"/>
      <c r="H17" s="27" t="str">
        <f>'PANEL DE CONTROL DISTRITAL'!H16</f>
        <v>Solicitud de reevíos de scripts requeridos</v>
      </c>
      <c r="I17" s="37">
        <v>0</v>
      </c>
      <c r="J17" s="37">
        <v>0</v>
      </c>
      <c r="K17" s="37">
        <v>0</v>
      </c>
      <c r="L17" s="37">
        <v>0</v>
      </c>
      <c r="M17" s="37">
        <v>0</v>
      </c>
      <c r="N17" s="37">
        <v>0</v>
      </c>
      <c r="O17" s="37">
        <v>0</v>
      </c>
      <c r="P17" s="37">
        <v>0</v>
      </c>
      <c r="Q17" s="37">
        <v>0</v>
      </c>
      <c r="R17" s="37">
        <v>0</v>
      </c>
      <c r="S17" s="37">
        <v>0</v>
      </c>
      <c r="T17" s="37">
        <v>0</v>
      </c>
      <c r="U17" s="37">
        <v>0</v>
      </c>
      <c r="V17" s="99"/>
    </row>
    <row r="18" spans="1:34" s="39" customFormat="1" ht="8.15" customHeight="1" thickTop="1" thickBot="1" x14ac:dyDescent="0.3">
      <c r="A18" s="98"/>
      <c r="B18" s="98"/>
      <c r="C18" s="98"/>
      <c r="D18" s="98"/>
      <c r="E18" s="98"/>
      <c r="F18" s="98"/>
      <c r="G18" s="98"/>
      <c r="H18" s="98"/>
      <c r="I18" s="98"/>
      <c r="J18" s="98"/>
      <c r="K18" s="98"/>
      <c r="L18" s="98"/>
      <c r="M18" s="98"/>
      <c r="N18" s="98"/>
      <c r="O18" s="98"/>
      <c r="P18" s="98"/>
      <c r="Q18" s="98"/>
      <c r="R18" s="98"/>
      <c r="S18" s="98"/>
      <c r="T18" s="98"/>
      <c r="U18" s="98"/>
      <c r="V18" s="98"/>
      <c r="W18" s="38"/>
      <c r="X18" s="38"/>
      <c r="Y18" s="38"/>
      <c r="Z18" s="38"/>
      <c r="AA18" s="38"/>
      <c r="AB18" s="38"/>
      <c r="AC18" s="38"/>
      <c r="AD18" s="38"/>
      <c r="AE18" s="38"/>
      <c r="AF18" s="38"/>
      <c r="AG18" s="38"/>
      <c r="AH18" s="38"/>
    </row>
    <row r="19" spans="1:34" s="3" customFormat="1" ht="50.15" customHeight="1" thickTop="1" thickBot="1" x14ac:dyDescent="0.3">
      <c r="A19" s="98">
        <f>'PANEL DE CONTROL DISTRITAL'!A18</f>
        <v>4</v>
      </c>
      <c r="B19" s="100" t="str">
        <f>'PANEL DE CONTROL DISTRITAL'!B18</f>
        <v>Conciliación de Credenciales para Votar.</v>
      </c>
      <c r="C19" s="97" t="str">
        <f>'PANEL DE CONTROL DISTRITAL'!C18</f>
        <v>Responsable de Módulo</v>
      </c>
      <c r="D19" s="101" t="str">
        <f>'PANEL DE CONTROL DISTRITAL'!D18</f>
        <v>Credenciales disponibles para entrega.</v>
      </c>
      <c r="E19" s="97" t="str">
        <f>'PANEL DE CONTROL DISTRITAL'!E18</f>
        <v>[(Credenciales recibidas - Credenciales inconsistentes) / Credenciales recibidas] x 100</v>
      </c>
      <c r="F19" s="102" t="str">
        <f>'PANEL DE CONTROL DISTRITAL'!F18</f>
        <v>Semanal (remesa)</v>
      </c>
      <c r="G19" s="103">
        <f>'PANEL DE CONTROL DISTRITAL'!G18</f>
        <v>0.9</v>
      </c>
      <c r="H19" s="27" t="str">
        <f>'PANEL DE CONTROL DISTRITAL'!H18</f>
        <v xml:space="preserve">Credenciales Recibidas - Credenciales inconsistentes </v>
      </c>
      <c r="I19" s="25">
        <v>300</v>
      </c>
      <c r="J19" s="25">
        <v>1330</v>
      </c>
      <c r="K19" s="25">
        <v>2190</v>
      </c>
      <c r="L19" s="25">
        <v>2044</v>
      </c>
      <c r="M19" s="25">
        <v>2033</v>
      </c>
      <c r="N19" s="25">
        <v>2066</v>
      </c>
      <c r="O19" s="25">
        <v>2067</v>
      </c>
      <c r="P19" s="25">
        <v>2088</v>
      </c>
      <c r="Q19" s="25">
        <v>1678</v>
      </c>
      <c r="R19" s="25">
        <v>2463</v>
      </c>
      <c r="S19" s="25">
        <v>1999</v>
      </c>
      <c r="T19" s="25">
        <v>2020</v>
      </c>
      <c r="U19" s="25">
        <v>1939</v>
      </c>
      <c r="V19" s="99">
        <f>IFERROR(SUM(I19:U19)/SUM(I20:U20),0)</f>
        <v>1</v>
      </c>
    </row>
    <row r="20" spans="1:34" s="3" customFormat="1" ht="50.15" customHeight="1" thickTop="1" thickBot="1" x14ac:dyDescent="0.3">
      <c r="A20" s="98"/>
      <c r="B20" s="100"/>
      <c r="C20" s="97"/>
      <c r="D20" s="101"/>
      <c r="E20" s="97"/>
      <c r="F20" s="102"/>
      <c r="G20" s="103"/>
      <c r="H20" s="27" t="str">
        <f>'PANEL DE CONTROL DISTRITAL'!H19</f>
        <v xml:space="preserve">Credenciales recibidas </v>
      </c>
      <c r="I20" s="37">
        <v>300</v>
      </c>
      <c r="J20" s="37">
        <v>1330</v>
      </c>
      <c r="K20" s="37">
        <v>2190</v>
      </c>
      <c r="L20" s="37">
        <v>2044</v>
      </c>
      <c r="M20" s="37">
        <v>2033</v>
      </c>
      <c r="N20" s="37">
        <v>2066</v>
      </c>
      <c r="O20" s="37">
        <v>2067</v>
      </c>
      <c r="P20" s="37">
        <v>2088</v>
      </c>
      <c r="Q20" s="37">
        <v>1678</v>
      </c>
      <c r="R20" s="37">
        <v>2463</v>
      </c>
      <c r="S20" s="37">
        <v>1999</v>
      </c>
      <c r="T20" s="37">
        <v>2020</v>
      </c>
      <c r="U20" s="37">
        <v>1939</v>
      </c>
      <c r="V20" s="99"/>
    </row>
    <row r="21" spans="1:34" s="39" customFormat="1" ht="8.15" customHeight="1" thickTop="1" thickBot="1" x14ac:dyDescent="0.3">
      <c r="A21" s="40"/>
      <c r="B21" s="41"/>
      <c r="C21" s="42"/>
      <c r="D21" s="43"/>
      <c r="E21" s="42"/>
      <c r="F21" s="44"/>
      <c r="G21" s="45"/>
      <c r="H21" s="46"/>
      <c r="I21" s="47"/>
      <c r="J21" s="47"/>
      <c r="K21" s="47"/>
      <c r="L21" s="47"/>
      <c r="M21" s="47"/>
      <c r="N21" s="47"/>
      <c r="O21" s="47"/>
      <c r="P21" s="47"/>
      <c r="Q21" s="47"/>
      <c r="R21" s="47"/>
      <c r="S21" s="47"/>
      <c r="T21" s="47"/>
      <c r="U21" s="47"/>
      <c r="V21" s="48"/>
      <c r="W21" s="38"/>
      <c r="X21" s="38"/>
      <c r="Y21" s="38"/>
      <c r="Z21" s="38"/>
      <c r="AA21" s="38"/>
      <c r="AB21" s="38"/>
      <c r="AC21" s="38"/>
      <c r="AD21" s="38"/>
      <c r="AE21" s="38"/>
      <c r="AF21" s="38"/>
      <c r="AG21" s="38"/>
      <c r="AH21" s="38"/>
    </row>
    <row r="22" spans="1:34" s="3" customFormat="1" ht="50.15" customHeight="1" thickTop="1" thickBot="1" x14ac:dyDescent="0.3">
      <c r="A22" s="98">
        <f>'PANEL DE CONTROL DISTRITAL'!A21</f>
        <v>5</v>
      </c>
      <c r="B22" s="100" t="str">
        <f>'PANEL DE CONTROL DISTRITAL'!B21</f>
        <v>Conciliación de Credenciales para Votar.</v>
      </c>
      <c r="C22" s="97" t="str">
        <f>'PANEL DE CONTROL DISTRITAL'!C21</f>
        <v>Responsable de Módulo</v>
      </c>
      <c r="D22" s="101" t="str">
        <f>'PANEL DE CONTROL DISTRITAL'!D21</f>
        <v>Arqueo de credenciales.</v>
      </c>
      <c r="E22" s="97" t="str">
        <f>'PANEL DE CONTROL DISTRITAL'!E21</f>
        <v>(Credenciales disponibles (físicas) / Credenciales disponibles registradas en SIIRFE-MAC) x 100</v>
      </c>
      <c r="F22" s="102" t="str">
        <f>'PANEL DE CONTROL DISTRITAL'!F21</f>
        <v>Semanal (remesa)</v>
      </c>
      <c r="G22" s="103">
        <f>'PANEL DE CONTROL DISTRITAL'!G21</f>
        <v>1</v>
      </c>
      <c r="H22" s="27" t="str">
        <f>'PANEL DE CONTROL DISTRITAL'!H21</f>
        <v>Credenciales disponibles (físicas)</v>
      </c>
      <c r="I22" s="25">
        <v>1126</v>
      </c>
      <c r="J22" s="25">
        <v>2134</v>
      </c>
      <c r="K22" s="25">
        <v>3130</v>
      </c>
      <c r="L22" s="25">
        <v>3273</v>
      </c>
      <c r="M22" s="25">
        <v>3341</v>
      </c>
      <c r="N22" s="25">
        <v>3435</v>
      </c>
      <c r="O22" s="25">
        <v>3506</v>
      </c>
      <c r="P22" s="25">
        <v>3613</v>
      </c>
      <c r="Q22" s="25">
        <v>3287</v>
      </c>
      <c r="R22" s="25">
        <v>3671</v>
      </c>
      <c r="S22" s="25">
        <v>3647</v>
      </c>
      <c r="T22" s="25">
        <v>3533</v>
      </c>
      <c r="U22" s="25">
        <v>3516</v>
      </c>
      <c r="V22" s="99">
        <f>IFERROR(SUM(I22:U22)/SUM(I23:U23),0)</f>
        <v>1</v>
      </c>
    </row>
    <row r="23" spans="1:34" s="3" customFormat="1" ht="50.15" customHeight="1" thickTop="1" thickBot="1" x14ac:dyDescent="0.3">
      <c r="A23" s="98"/>
      <c r="B23" s="100"/>
      <c r="C23" s="97"/>
      <c r="D23" s="101"/>
      <c r="E23" s="97"/>
      <c r="F23" s="102"/>
      <c r="G23" s="103"/>
      <c r="H23" s="27" t="str">
        <f>'PANEL DE CONTROL DISTRITAL'!H22</f>
        <v>Credenciales disponibles registradas en SIIRFE</v>
      </c>
      <c r="I23" s="37">
        <v>1126</v>
      </c>
      <c r="J23" s="37">
        <v>2134</v>
      </c>
      <c r="K23" s="37">
        <v>3130</v>
      </c>
      <c r="L23" s="37">
        <v>3273</v>
      </c>
      <c r="M23" s="37">
        <v>3341</v>
      </c>
      <c r="N23" s="37">
        <v>3435</v>
      </c>
      <c r="O23" s="37">
        <v>3506</v>
      </c>
      <c r="P23" s="37">
        <v>3613</v>
      </c>
      <c r="Q23" s="37">
        <v>3287</v>
      </c>
      <c r="R23" s="37">
        <v>3671</v>
      </c>
      <c r="S23" s="37">
        <v>3647</v>
      </c>
      <c r="T23" s="37">
        <v>3533</v>
      </c>
      <c r="U23" s="37">
        <v>3516</v>
      </c>
      <c r="V23" s="99"/>
    </row>
    <row r="24" spans="1:34" s="4" customFormat="1" ht="7.5" customHeight="1" thickTop="1" thickBot="1" x14ac:dyDescent="0.3">
      <c r="A24" s="98"/>
      <c r="B24" s="98"/>
      <c r="C24" s="98"/>
      <c r="D24" s="98"/>
      <c r="E24" s="98"/>
      <c r="F24" s="98"/>
      <c r="G24" s="98"/>
      <c r="H24" s="98"/>
      <c r="I24" s="98"/>
      <c r="J24" s="98"/>
      <c r="K24" s="98"/>
      <c r="L24" s="98"/>
      <c r="M24" s="98"/>
      <c r="N24" s="98"/>
      <c r="O24" s="98"/>
      <c r="P24" s="98"/>
      <c r="Q24" s="98"/>
      <c r="R24" s="98"/>
      <c r="S24" s="98"/>
      <c r="T24" s="98"/>
      <c r="U24" s="98"/>
      <c r="V24" s="98"/>
    </row>
    <row r="25" spans="1:34" ht="50.15" customHeight="1" thickTop="1" thickBot="1" x14ac:dyDescent="0.3">
      <c r="A25" s="98">
        <f>'PANEL DE CONTROL DISTRITAL'!A24</f>
        <v>6</v>
      </c>
      <c r="B25" s="100" t="str">
        <f>'PANEL DE CONTROL DISTRITAL'!B24</f>
        <v>Entrega de la Credencial para Votar.</v>
      </c>
      <c r="C25" s="97" t="str">
        <f>'PANEL DE CONTROL DISTRITAL'!C24</f>
        <v>Operador de Equipo Tecnológico</v>
      </c>
      <c r="D25" s="101" t="str">
        <f>'PANEL DE CONTROL DISTRITAL'!D24</f>
        <v>Efectividad de entrega de CPV en MAC.</v>
      </c>
      <c r="E25" s="97" t="str">
        <f>'PANEL DE CONTROL DISTRITAL'!E24</f>
        <v>(Total de credenciales entregadas / Total de ciudadanas y ciudadanos que acuden al MAC a recoger su credencial) x 100</v>
      </c>
      <c r="F25" s="102" t="str">
        <f>'PANEL DE CONTROL DISTRITAL'!F24</f>
        <v>Semanal (remesa)</v>
      </c>
      <c r="G25" s="103">
        <f>'PANEL DE CONTROL DISTRITAL'!G24</f>
        <v>0.9</v>
      </c>
      <c r="H25" s="27" t="str">
        <f>'PANEL DE CONTROL DISTRITAL'!H24</f>
        <v xml:space="preserve">Total de credenciales entregadas </v>
      </c>
      <c r="I25" s="25">
        <v>7</v>
      </c>
      <c r="J25" s="25">
        <v>322</v>
      </c>
      <c r="K25" s="25">
        <v>1194</v>
      </c>
      <c r="L25" s="25">
        <v>1901</v>
      </c>
      <c r="M25" s="25">
        <v>1907</v>
      </c>
      <c r="N25" s="25">
        <v>1969</v>
      </c>
      <c r="O25" s="25">
        <v>1996</v>
      </c>
      <c r="P25" s="25">
        <v>1981</v>
      </c>
      <c r="Q25" s="25">
        <v>2004</v>
      </c>
      <c r="R25" s="25">
        <v>2051</v>
      </c>
      <c r="S25" s="25">
        <v>2023</v>
      </c>
      <c r="T25" s="25">
        <v>2134</v>
      </c>
      <c r="U25" s="25">
        <v>1956</v>
      </c>
      <c r="V25" s="99">
        <f>IFERROR(SUM(I25:U25)/SUM(I26:U26),0)</f>
        <v>0.99795244078365675</v>
      </c>
    </row>
    <row r="26" spans="1:34" ht="50.15" customHeight="1" thickTop="1" thickBot="1" x14ac:dyDescent="0.3">
      <c r="A26" s="98"/>
      <c r="B26" s="100"/>
      <c r="C26" s="97"/>
      <c r="D26" s="101"/>
      <c r="E26" s="97"/>
      <c r="F26" s="102"/>
      <c r="G26" s="103"/>
      <c r="H26" s="27" t="str">
        <f>'PANEL DE CONTROL DISTRITAL'!H25</f>
        <v xml:space="preserve"> Total de ciudadanos que acuden a MAC a recoger su credencial</v>
      </c>
      <c r="I26" s="37">
        <v>7</v>
      </c>
      <c r="J26" s="37">
        <v>325</v>
      </c>
      <c r="K26" s="37">
        <v>1196</v>
      </c>
      <c r="L26" s="37">
        <v>1906</v>
      </c>
      <c r="M26" s="37">
        <v>1913</v>
      </c>
      <c r="N26" s="37">
        <v>1975</v>
      </c>
      <c r="O26" s="37">
        <v>2000</v>
      </c>
      <c r="P26" s="37">
        <v>1988</v>
      </c>
      <c r="Q26" s="37">
        <v>2005</v>
      </c>
      <c r="R26" s="37">
        <v>2052</v>
      </c>
      <c r="S26" s="37">
        <v>2026</v>
      </c>
      <c r="T26" s="37">
        <v>2137</v>
      </c>
      <c r="U26" s="37">
        <v>1959</v>
      </c>
      <c r="V26" s="99"/>
    </row>
    <row r="27" spans="1:34" ht="15.75" customHeight="1" thickTop="1" x14ac:dyDescent="0.25">
      <c r="B27" s="1" t="s">
        <v>19</v>
      </c>
      <c r="H27" s="49"/>
      <c r="I27" s="50"/>
      <c r="J27" s="50"/>
      <c r="K27" s="50"/>
      <c r="L27" s="50"/>
      <c r="M27" s="50"/>
      <c r="N27" s="50"/>
      <c r="O27" s="50"/>
      <c r="P27" s="50"/>
      <c r="Q27" s="50"/>
      <c r="R27" s="50"/>
      <c r="S27" s="50"/>
      <c r="T27" s="50"/>
      <c r="U27" s="50"/>
      <c r="V27" s="14"/>
    </row>
    <row r="28" spans="1:34" ht="15.75" customHeight="1" x14ac:dyDescent="0.25">
      <c r="H28" s="51"/>
    </row>
    <row r="29" spans="1:34" ht="15.75" customHeight="1" x14ac:dyDescent="0.25">
      <c r="H29" s="51"/>
    </row>
    <row r="30" spans="1:34" ht="15.75" customHeight="1" x14ac:dyDescent="0.25">
      <c r="H30" s="51"/>
    </row>
    <row r="31" spans="1:34" ht="39" customHeight="1" x14ac:dyDescent="0.25">
      <c r="H31" s="51"/>
    </row>
    <row r="32" spans="1:34" ht="30" customHeight="1" x14ac:dyDescent="0.25">
      <c r="H32" s="51"/>
    </row>
    <row r="33" spans="2:8" ht="30" customHeight="1" thickBot="1" x14ac:dyDescent="0.3">
      <c r="H33" s="51"/>
    </row>
    <row r="34" spans="2:8" ht="30" customHeight="1" thickTop="1" thickBot="1" x14ac:dyDescent="0.3">
      <c r="B34" s="110" t="s">
        <v>16</v>
      </c>
      <c r="C34" s="110"/>
      <c r="D34" s="110"/>
      <c r="E34" s="110"/>
      <c r="F34" s="110"/>
      <c r="G34" s="110"/>
      <c r="H34" s="110"/>
    </row>
    <row r="35" spans="2:8" ht="30" customHeight="1" thickTop="1" thickBot="1" x14ac:dyDescent="0.3">
      <c r="B35" s="111" t="s">
        <v>17</v>
      </c>
      <c r="C35" s="111"/>
      <c r="D35" s="111"/>
      <c r="E35" s="111"/>
      <c r="F35" s="111"/>
      <c r="G35" s="112"/>
      <c r="H35" s="55" t="s">
        <v>18</v>
      </c>
    </row>
    <row r="36" spans="2:8" ht="30" customHeight="1" thickTop="1" x14ac:dyDescent="0.25">
      <c r="B36" s="104"/>
      <c r="C36" s="105"/>
      <c r="D36" s="105"/>
      <c r="E36" s="105"/>
      <c r="F36" s="105"/>
      <c r="G36" s="106"/>
      <c r="H36" s="104"/>
    </row>
    <row r="37" spans="2:8" ht="30" customHeight="1" thickBot="1" x14ac:dyDescent="0.3">
      <c r="B37" s="107"/>
      <c r="C37" s="108"/>
      <c r="D37" s="108"/>
      <c r="E37" s="108"/>
      <c r="F37" s="108"/>
      <c r="G37" s="109"/>
      <c r="H37" s="107"/>
    </row>
    <row r="38" spans="2:8" ht="30" customHeight="1" thickTop="1" x14ac:dyDescent="0.25"/>
  </sheetData>
  <mergeCells count="68">
    <mergeCell ref="B34:H34"/>
    <mergeCell ref="B35:G35"/>
    <mergeCell ref="B36:G37"/>
    <mergeCell ref="H36:H37"/>
    <mergeCell ref="A1:V1"/>
    <mergeCell ref="F2:G2"/>
    <mergeCell ref="A4:V4"/>
    <mergeCell ref="A5:V5"/>
    <mergeCell ref="F10:F11"/>
    <mergeCell ref="G10:G11"/>
    <mergeCell ref="V10:V11"/>
    <mergeCell ref="A6:A9"/>
    <mergeCell ref="B6:H6"/>
    <mergeCell ref="I6:U6"/>
    <mergeCell ref="V6:V9"/>
    <mergeCell ref="B7:D7"/>
    <mergeCell ref="E7:H7"/>
    <mergeCell ref="I7:U7"/>
    <mergeCell ref="B8:U8"/>
    <mergeCell ref="A12:V12"/>
    <mergeCell ref="A10:A11"/>
    <mergeCell ref="B10:B11"/>
    <mergeCell ref="C10:C11"/>
    <mergeCell ref="D10:D11"/>
    <mergeCell ref="E10:E11"/>
    <mergeCell ref="F13:F14"/>
    <mergeCell ref="G13:G14"/>
    <mergeCell ref="V13:V14"/>
    <mergeCell ref="A15:V15"/>
    <mergeCell ref="A13:A14"/>
    <mergeCell ref="B13:B14"/>
    <mergeCell ref="C13:C14"/>
    <mergeCell ref="D13:D14"/>
    <mergeCell ref="E13:E14"/>
    <mergeCell ref="F16:F17"/>
    <mergeCell ref="G16:G17"/>
    <mergeCell ref="V16:V17"/>
    <mergeCell ref="A18:V18"/>
    <mergeCell ref="A16:A17"/>
    <mergeCell ref="B16:B17"/>
    <mergeCell ref="C16:C17"/>
    <mergeCell ref="D16:D17"/>
    <mergeCell ref="E16:E17"/>
    <mergeCell ref="E22:E23"/>
    <mergeCell ref="F19:F20"/>
    <mergeCell ref="G19:G20"/>
    <mergeCell ref="V19:V20"/>
    <mergeCell ref="A19:A20"/>
    <mergeCell ref="B19:B20"/>
    <mergeCell ref="C19:C20"/>
    <mergeCell ref="D19:D20"/>
    <mergeCell ref="E19:E20"/>
    <mergeCell ref="F22:F23"/>
    <mergeCell ref="G22:G23"/>
    <mergeCell ref="V22:V23"/>
    <mergeCell ref="A22:A23"/>
    <mergeCell ref="B22:B23"/>
    <mergeCell ref="C22:C23"/>
    <mergeCell ref="D22:D23"/>
    <mergeCell ref="G25:G26"/>
    <mergeCell ref="V25:V26"/>
    <mergeCell ref="A24:V24"/>
    <mergeCell ref="A25:A26"/>
    <mergeCell ref="B25:B26"/>
    <mergeCell ref="C25:C26"/>
    <mergeCell ref="D25:D26"/>
    <mergeCell ref="E25:E26"/>
    <mergeCell ref="F25:F26"/>
  </mergeCells>
  <phoneticPr fontId="28" type="noConversion"/>
  <conditionalFormatting sqref="V10">
    <cfRule type="cellIs" dxfId="441" priority="23" operator="greaterThan">
      <formula>95%</formula>
    </cfRule>
    <cfRule type="cellIs" dxfId="440" priority="24" operator="greaterThanOrEqual">
      <formula>90%</formula>
    </cfRule>
    <cfRule type="cellIs" dxfId="439" priority="25" operator="lessThan">
      <formula>89.99%</formula>
    </cfRule>
  </conditionalFormatting>
  <conditionalFormatting sqref="V13">
    <cfRule type="cellIs" dxfId="438" priority="20" operator="greaterThan">
      <formula>95%</formula>
    </cfRule>
    <cfRule type="cellIs" dxfId="437" priority="21" operator="greaterThanOrEqual">
      <formula>90%</formula>
    </cfRule>
    <cfRule type="cellIs" dxfId="436" priority="22" operator="lessThan">
      <formula>89.99%</formula>
    </cfRule>
  </conditionalFormatting>
  <conditionalFormatting sqref="V19">
    <cfRule type="cellIs" dxfId="435" priority="14" operator="greaterThan">
      <formula>95%</formula>
    </cfRule>
    <cfRule type="cellIs" dxfId="434" priority="15" operator="greaterThanOrEqual">
      <formula>90%</formula>
    </cfRule>
    <cfRule type="cellIs" dxfId="433" priority="16" operator="lessThan">
      <formula>89.99%</formula>
    </cfRule>
  </conditionalFormatting>
  <conditionalFormatting sqref="V22">
    <cfRule type="cellIs" dxfId="432" priority="4" operator="greaterThanOrEqual">
      <formula>100%</formula>
    </cfRule>
    <cfRule type="cellIs" dxfId="431" priority="5" operator="lessThan">
      <formula>99.99%</formula>
    </cfRule>
  </conditionalFormatting>
  <conditionalFormatting sqref="V25">
    <cfRule type="cellIs" dxfId="430" priority="8" operator="greaterThan">
      <formula>95%</formula>
    </cfRule>
    <cfRule type="cellIs" dxfId="429" priority="9" operator="greaterThanOrEqual">
      <formula>90%</formula>
    </cfRule>
    <cfRule type="cellIs" dxfId="428" priority="10" operator="lessThan">
      <formula>89.99%</formula>
    </cfRule>
  </conditionalFormatting>
  <conditionalFormatting sqref="V16">
    <cfRule type="cellIs" dxfId="427" priority="1" operator="greaterThan">
      <formula>95%</formula>
    </cfRule>
    <cfRule type="cellIs" dxfId="426" priority="2" operator="greaterThanOrEqual">
      <formula>90%</formula>
    </cfRule>
    <cfRule type="cellIs" dxfId="425" priority="3" operator="lessThan">
      <formula>89.99%</formula>
    </cfRule>
  </conditionalFormatting>
  <conditionalFormatting sqref="I21:U21">
    <cfRule type="colorScale" priority="515">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7567880F-2C58-40AD-AF51-2A884AFB7F4F}"/>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FF00"/>
  </sheetPr>
  <dimension ref="A1:AH38"/>
  <sheetViews>
    <sheetView showGridLines="0" topLeftCell="E16" zoomScale="70" zoomScaleNormal="70" workbookViewId="0">
      <selection activeCell="I25" sqref="I25:U26"/>
    </sheetView>
  </sheetViews>
  <sheetFormatPr baseColWidth="10" defaultColWidth="11.453125" defaultRowHeight="30" customHeight="1" x14ac:dyDescent="0.25"/>
  <cols>
    <col min="1" max="1" width="10.54296875" style="1" bestFit="1" customWidth="1"/>
    <col min="2" max="2" width="19.08984375" style="1" bestFit="1" customWidth="1"/>
    <col min="3" max="3" width="19.08984375" style="1" customWidth="1"/>
    <col min="4" max="4" width="14.36328125" style="1" customWidth="1"/>
    <col min="5" max="5" width="21" style="1" customWidth="1"/>
    <col min="6" max="6" width="12.90625" style="1" customWidth="1"/>
    <col min="7" max="7" width="10.36328125" style="1" bestFit="1" customWidth="1"/>
    <col min="8" max="8" width="14.54296875" style="1" customWidth="1"/>
    <col min="9" max="21" width="10.6328125" style="1" customWidth="1"/>
    <col min="22" max="22" width="22.6328125" style="1" customWidth="1"/>
    <col min="23" max="16384" width="11.453125" style="1"/>
  </cols>
  <sheetData>
    <row r="1" spans="1:34" ht="40.5" customHeight="1" x14ac:dyDescent="0.25">
      <c r="A1" s="58" t="str">
        <f>'PANEL DE CONTROL DISTRITAL'!A1:Q1</f>
        <v>INSTITUTO NACIONAL ELECTORAL
SISTEMA DE GESTIÓN DE LA CALIDAD
CIUDAD DE MÉXICO</v>
      </c>
      <c r="B1" s="58"/>
      <c r="C1" s="58"/>
      <c r="D1" s="58"/>
      <c r="E1" s="58"/>
      <c r="F1" s="58"/>
      <c r="G1" s="58"/>
      <c r="H1" s="58"/>
      <c r="I1" s="58"/>
      <c r="J1" s="58"/>
      <c r="K1" s="58"/>
      <c r="L1" s="58"/>
      <c r="M1" s="58"/>
      <c r="N1" s="58"/>
      <c r="O1" s="58"/>
      <c r="P1" s="58"/>
      <c r="Q1" s="58"/>
      <c r="R1" s="58"/>
      <c r="S1" s="58"/>
      <c r="T1" s="58"/>
      <c r="U1" s="58"/>
      <c r="V1" s="58"/>
    </row>
    <row r="2" spans="1:34" ht="33.75" customHeight="1" x14ac:dyDescent="0.25">
      <c r="A2" s="12"/>
      <c r="B2" s="12"/>
      <c r="C2" s="12"/>
      <c r="D2" s="9" t="s">
        <v>13</v>
      </c>
      <c r="E2" s="9">
        <v>3</v>
      </c>
      <c r="F2" s="60" t="s">
        <v>14</v>
      </c>
      <c r="G2" s="60"/>
      <c r="H2" s="22">
        <v>90351</v>
      </c>
      <c r="I2" s="12"/>
      <c r="J2" s="12"/>
      <c r="K2" s="12"/>
      <c r="L2" s="12"/>
      <c r="M2" s="12"/>
      <c r="N2" s="12"/>
      <c r="O2" s="12"/>
      <c r="P2" s="12"/>
      <c r="Q2" s="12"/>
      <c r="R2" s="12"/>
      <c r="S2" s="12"/>
      <c r="T2" s="12"/>
      <c r="U2" s="12"/>
      <c r="V2" s="53"/>
      <c r="W2" s="17"/>
    </row>
    <row r="3" spans="1:34" ht="11.25" customHeight="1" thickBot="1" x14ac:dyDescent="0.3">
      <c r="A3" s="12"/>
      <c r="B3" s="6"/>
      <c r="C3" s="6"/>
      <c r="D3" s="6"/>
      <c r="E3" s="6"/>
      <c r="F3" s="6"/>
      <c r="G3" s="6"/>
      <c r="H3" s="6"/>
      <c r="I3" s="6"/>
      <c r="J3" s="6"/>
      <c r="K3" s="6"/>
      <c r="L3" s="6"/>
      <c r="M3" s="6"/>
      <c r="N3" s="6"/>
      <c r="O3" s="6"/>
      <c r="P3" s="6"/>
      <c r="Q3" s="6"/>
      <c r="R3" s="6"/>
      <c r="S3" s="6"/>
      <c r="T3" s="6"/>
      <c r="U3" s="6"/>
    </row>
    <row r="4" spans="1:34" ht="30" customHeight="1" thickTop="1" thickBot="1" x14ac:dyDescent="0.3">
      <c r="A4" s="87" t="s">
        <v>15</v>
      </c>
      <c r="B4" s="88"/>
      <c r="C4" s="88"/>
      <c r="D4" s="88"/>
      <c r="E4" s="88"/>
      <c r="F4" s="88"/>
      <c r="G4" s="88"/>
      <c r="H4" s="88"/>
      <c r="I4" s="88"/>
      <c r="J4" s="88"/>
      <c r="K4" s="88"/>
      <c r="L4" s="88"/>
      <c r="M4" s="88"/>
      <c r="N4" s="88"/>
      <c r="O4" s="88"/>
      <c r="P4" s="88"/>
      <c r="Q4" s="88"/>
      <c r="R4" s="88"/>
      <c r="S4" s="88"/>
      <c r="T4" s="88"/>
      <c r="U4" s="88"/>
      <c r="V4" s="89"/>
      <c r="X4" s="20"/>
    </row>
    <row r="5" spans="1:34" ht="5.25" customHeight="1" thickTop="1" thickBot="1" x14ac:dyDescent="0.3">
      <c r="A5" s="90"/>
      <c r="B5" s="91"/>
      <c r="C5" s="91"/>
      <c r="D5" s="91"/>
      <c r="E5" s="91"/>
      <c r="F5" s="91"/>
      <c r="G5" s="91"/>
      <c r="H5" s="91"/>
      <c r="I5" s="91"/>
      <c r="J5" s="91"/>
      <c r="K5" s="91"/>
      <c r="L5" s="91"/>
      <c r="M5" s="91"/>
      <c r="N5" s="91"/>
      <c r="O5" s="91"/>
      <c r="P5" s="91"/>
      <c r="Q5" s="91"/>
      <c r="R5" s="91"/>
      <c r="S5" s="91"/>
      <c r="T5" s="91"/>
      <c r="U5" s="91"/>
      <c r="V5" s="92"/>
    </row>
    <row r="6" spans="1:34" ht="18" customHeight="1" thickTop="1" thickBot="1" x14ac:dyDescent="0.3">
      <c r="A6" s="84" t="str">
        <f>'PANEL DE CONTROL DISTRITAL'!A6</f>
        <v>Número</v>
      </c>
      <c r="B6" s="85" t="str">
        <f>'PANEL DE CONTROL DISTRITAL'!B6</f>
        <v xml:space="preserve">PROCESOS SUSTANTIVOS E INDICADORES </v>
      </c>
      <c r="C6" s="85"/>
      <c r="D6" s="85"/>
      <c r="E6" s="85"/>
      <c r="F6" s="85"/>
      <c r="G6" s="85"/>
      <c r="H6" s="85"/>
      <c r="I6" s="93" t="s">
        <v>11</v>
      </c>
      <c r="J6" s="93"/>
      <c r="K6" s="93"/>
      <c r="L6" s="93"/>
      <c r="M6" s="93"/>
      <c r="N6" s="93"/>
      <c r="O6" s="93"/>
      <c r="P6" s="93"/>
      <c r="Q6" s="93"/>
      <c r="R6" s="93"/>
      <c r="S6" s="93"/>
      <c r="T6" s="93"/>
      <c r="U6" s="93"/>
      <c r="V6" s="86" t="s">
        <v>7</v>
      </c>
    </row>
    <row r="7" spans="1:34" ht="17.25" customHeight="1" thickTop="1" thickBot="1" x14ac:dyDescent="0.3">
      <c r="A7" s="84"/>
      <c r="B7" s="85" t="str">
        <f>'PANEL DE CONTROL DISTRITAL'!B7</f>
        <v>DESCRIPCIÓN</v>
      </c>
      <c r="C7" s="85"/>
      <c r="D7" s="85"/>
      <c r="E7" s="85" t="str">
        <f>'PANEL DE CONTROL DISTRITAL'!E7</f>
        <v>MEDICIÓN</v>
      </c>
      <c r="F7" s="85"/>
      <c r="G7" s="85"/>
      <c r="H7" s="85"/>
      <c r="I7" s="94" t="s">
        <v>57</v>
      </c>
      <c r="J7" s="94"/>
      <c r="K7" s="94"/>
      <c r="L7" s="94"/>
      <c r="M7" s="94"/>
      <c r="N7" s="94"/>
      <c r="O7" s="94"/>
      <c r="P7" s="94"/>
      <c r="Q7" s="94"/>
      <c r="R7" s="94"/>
      <c r="S7" s="94"/>
      <c r="T7" s="94"/>
      <c r="U7" s="94"/>
      <c r="V7" s="86"/>
    </row>
    <row r="8" spans="1:34" ht="5.25" customHeight="1" thickTop="1" thickBot="1" x14ac:dyDescent="0.3">
      <c r="A8" s="84"/>
      <c r="B8" s="95"/>
      <c r="C8" s="96"/>
      <c r="D8" s="96"/>
      <c r="E8" s="96"/>
      <c r="F8" s="96"/>
      <c r="G8" s="96"/>
      <c r="H8" s="96"/>
      <c r="I8" s="96"/>
      <c r="J8" s="96"/>
      <c r="K8" s="96"/>
      <c r="L8" s="96"/>
      <c r="M8" s="96"/>
      <c r="N8" s="96"/>
      <c r="O8" s="96"/>
      <c r="P8" s="96"/>
      <c r="Q8" s="96"/>
      <c r="R8" s="96"/>
      <c r="S8" s="96"/>
      <c r="T8" s="96"/>
      <c r="U8" s="96"/>
      <c r="V8" s="86"/>
    </row>
    <row r="9" spans="1:34" s="2" customFormat="1" ht="29.25" customHeight="1" thickTop="1" thickBot="1" x14ac:dyDescent="0.3">
      <c r="A9" s="8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36" t="str">
        <f>'PANEL DE CONTROL DISTRITAL'!H8</f>
        <v>Nominativo</v>
      </c>
      <c r="I9" s="29" t="str">
        <f>'090151'!I9</f>
        <v>2024-28</v>
      </c>
      <c r="J9" s="29" t="str">
        <f>'090151'!J9</f>
        <v>2024-29</v>
      </c>
      <c r="K9" s="29" t="str">
        <f>'090151'!K9</f>
        <v>2024-30</v>
      </c>
      <c r="L9" s="29" t="str">
        <f>'090151'!L9</f>
        <v>2024-31</v>
      </c>
      <c r="M9" s="29" t="str">
        <f>'090151'!M9</f>
        <v>2024-32</v>
      </c>
      <c r="N9" s="29" t="str">
        <f>'090151'!N9</f>
        <v>2024-33</v>
      </c>
      <c r="O9" s="29" t="str">
        <f>'090151'!O9</f>
        <v>2024-34</v>
      </c>
      <c r="P9" s="29" t="str">
        <f>'090151'!P9</f>
        <v>2024-35</v>
      </c>
      <c r="Q9" s="29" t="str">
        <f>'090151'!Q9</f>
        <v>2024-36</v>
      </c>
      <c r="R9" s="29" t="str">
        <f>'090151'!R9</f>
        <v>2024-37</v>
      </c>
      <c r="S9" s="29" t="str">
        <f>'090151'!S9</f>
        <v>2024-38</v>
      </c>
      <c r="T9" s="29" t="str">
        <f>'090151'!T9</f>
        <v>2024-39</v>
      </c>
      <c r="U9" s="29" t="str">
        <f>'090151'!U9</f>
        <v>2024-40</v>
      </c>
      <c r="V9" s="86"/>
    </row>
    <row r="10" spans="1:34" s="2" customFormat="1" ht="50.15" customHeight="1" thickTop="1" thickBot="1" x14ac:dyDescent="0.3">
      <c r="A10" s="98">
        <f>'PANEL DE CONTROL DISTRITAL'!A9</f>
        <v>1</v>
      </c>
      <c r="B10" s="100" t="str">
        <f>'PANEL DE CONTROL DISTRITAL'!B9</f>
        <v>Entrevista</v>
      </c>
      <c r="C10" s="97" t="str">
        <f>'PANEL DE CONTROL DISTRITAL'!C9</f>
        <v xml:space="preserve"> Auxiliar de Atención Ciudadana</v>
      </c>
      <c r="D10" s="101" t="str">
        <f>'PANEL DE CONTROL DISTRITAL'!D9</f>
        <v>Fichas requisitadas correctamente.</v>
      </c>
      <c r="E10" s="97" t="str">
        <f>'PANEL DE CONTROL DISTRITAL'!E9</f>
        <v>(Fichas requisitadas correctamente / Fichas revisadas en la muestra del 10%) x 100</v>
      </c>
      <c r="F10" s="102" t="str">
        <f>'PANEL DE CONTROL DISTRITAL'!F9</f>
        <v>Semanal (remesa)</v>
      </c>
      <c r="G10" s="103">
        <f>'PANEL DE CONTROL DISTRITAL'!G9</f>
        <v>0.9</v>
      </c>
      <c r="H10" s="27" t="str">
        <f>'PANEL DE CONTROL DISTRITAL'!H9</f>
        <v>Fichas requistadas correctamente</v>
      </c>
      <c r="I10" s="25">
        <v>60</v>
      </c>
      <c r="J10" s="25">
        <v>132</v>
      </c>
      <c r="K10" s="25">
        <v>128</v>
      </c>
      <c r="L10" s="25">
        <v>125</v>
      </c>
      <c r="M10" s="25">
        <v>127</v>
      </c>
      <c r="N10" s="25">
        <v>123</v>
      </c>
      <c r="O10" s="25">
        <v>125</v>
      </c>
      <c r="P10" s="25">
        <v>129</v>
      </c>
      <c r="Q10" s="25">
        <v>121</v>
      </c>
      <c r="R10" s="25">
        <v>125</v>
      </c>
      <c r="S10" s="25">
        <v>129</v>
      </c>
      <c r="T10" s="25">
        <v>128</v>
      </c>
      <c r="U10" s="25">
        <v>123</v>
      </c>
      <c r="V10" s="99">
        <f>IFERROR(SUM(I10:U10)/SUM(I11:U11),0)</f>
        <v>1</v>
      </c>
    </row>
    <row r="11" spans="1:34" s="2" customFormat="1" ht="50.15" customHeight="1" thickTop="1" thickBot="1" x14ac:dyDescent="0.3">
      <c r="A11" s="98"/>
      <c r="B11" s="100"/>
      <c r="C11" s="97"/>
      <c r="D11" s="101"/>
      <c r="E11" s="97"/>
      <c r="F11" s="102"/>
      <c r="G11" s="103"/>
      <c r="H11" s="27" t="str">
        <f>'PANEL DE CONTROL DISTRITAL'!H10</f>
        <v>Fichas revisadas en la Muestra del 10%</v>
      </c>
      <c r="I11" s="37">
        <v>60</v>
      </c>
      <c r="J11" s="37">
        <v>132</v>
      </c>
      <c r="K11" s="37">
        <v>128</v>
      </c>
      <c r="L11" s="37">
        <v>125</v>
      </c>
      <c r="M11" s="37">
        <v>127</v>
      </c>
      <c r="N11" s="37">
        <v>123</v>
      </c>
      <c r="O11" s="37">
        <v>125</v>
      </c>
      <c r="P11" s="37">
        <v>129</v>
      </c>
      <c r="Q11" s="37">
        <v>121</v>
      </c>
      <c r="R11" s="37">
        <v>125</v>
      </c>
      <c r="S11" s="37">
        <v>129</v>
      </c>
      <c r="T11" s="37">
        <v>128</v>
      </c>
      <c r="U11" s="37">
        <v>123</v>
      </c>
      <c r="V11" s="99"/>
    </row>
    <row r="12" spans="1:34" s="39" customFormat="1" ht="8.15" customHeight="1" thickTop="1" thickBot="1" x14ac:dyDescent="0.3">
      <c r="A12" s="98"/>
      <c r="B12" s="98"/>
      <c r="C12" s="98"/>
      <c r="D12" s="98"/>
      <c r="E12" s="98"/>
      <c r="F12" s="98"/>
      <c r="G12" s="98"/>
      <c r="H12" s="98"/>
      <c r="I12" s="98"/>
      <c r="J12" s="98"/>
      <c r="K12" s="98"/>
      <c r="L12" s="98"/>
      <c r="M12" s="98"/>
      <c r="N12" s="98"/>
      <c r="O12" s="98"/>
      <c r="P12" s="98"/>
      <c r="Q12" s="98"/>
      <c r="R12" s="98"/>
      <c r="S12" s="98"/>
      <c r="T12" s="98"/>
      <c r="U12" s="98"/>
      <c r="V12" s="98"/>
      <c r="W12" s="38"/>
      <c r="X12" s="38"/>
      <c r="Y12" s="38"/>
      <c r="Z12" s="38"/>
      <c r="AA12" s="38"/>
      <c r="AB12" s="38"/>
      <c r="AC12" s="38"/>
      <c r="AD12" s="38"/>
      <c r="AE12" s="38"/>
      <c r="AF12" s="38"/>
      <c r="AG12" s="38"/>
      <c r="AH12" s="38"/>
    </row>
    <row r="13" spans="1:34" s="3" customFormat="1" ht="50.15" customHeight="1" thickTop="1" thickBot="1" x14ac:dyDescent="0.3">
      <c r="A13" s="98">
        <f>'PANEL DE CONTROL DISTRITAL'!A12</f>
        <v>2</v>
      </c>
      <c r="B13" s="100" t="str">
        <f>'PANEL DE CONTROL DISTRITAL'!B12</f>
        <v>Trámite</v>
      </c>
      <c r="C13" s="97" t="str">
        <f>'PANEL DE CONTROL DISTRITAL'!C12</f>
        <v>Operador de Equipo Tecnológico</v>
      </c>
      <c r="D13" s="101" t="str">
        <f>'PANEL DE CONTROL DISTRITAL'!D12</f>
        <v>Trámites exitosos.</v>
      </c>
      <c r="E13" s="97" t="str">
        <f>'PANEL DE CONTROL DISTRITAL'!E12</f>
        <v>(Número de trámites exitosos / Número de trámites aplicados) x 100</v>
      </c>
      <c r="F13" s="102" t="str">
        <f>'PANEL DE CONTROL DISTRITAL'!F12</f>
        <v>Semanal (remesa)</v>
      </c>
      <c r="G13" s="103">
        <f>'PANEL DE CONTROL DISTRITAL'!G12</f>
        <v>0.9</v>
      </c>
      <c r="H13" s="27" t="str">
        <f>'PANEL DE CONTROL DISTRITAL'!H12</f>
        <v>Número de trámites exitosos</v>
      </c>
      <c r="I13" s="25">
        <v>575</v>
      </c>
      <c r="J13" s="25">
        <v>1260</v>
      </c>
      <c r="K13" s="25">
        <v>1236</v>
      </c>
      <c r="L13" s="25">
        <v>1214</v>
      </c>
      <c r="M13" s="25">
        <v>1212</v>
      </c>
      <c r="N13" s="25">
        <v>1181</v>
      </c>
      <c r="O13" s="25">
        <v>1210</v>
      </c>
      <c r="P13" s="25">
        <v>1240</v>
      </c>
      <c r="Q13" s="25">
        <v>1169</v>
      </c>
      <c r="R13" s="25">
        <v>1210</v>
      </c>
      <c r="S13" s="25">
        <v>1261</v>
      </c>
      <c r="T13" s="25">
        <v>1247</v>
      </c>
      <c r="U13" s="25">
        <v>1185</v>
      </c>
      <c r="V13" s="99">
        <f>IFERROR(SUM(I13:U13)/SUM(I14:U14),0)</f>
        <v>0.99613342945147121</v>
      </c>
    </row>
    <row r="14" spans="1:34" s="3" customFormat="1" ht="50.15" customHeight="1" thickTop="1" thickBot="1" x14ac:dyDescent="0.3">
      <c r="A14" s="98"/>
      <c r="B14" s="100"/>
      <c r="C14" s="97"/>
      <c r="D14" s="101"/>
      <c r="E14" s="97"/>
      <c r="F14" s="102"/>
      <c r="G14" s="103"/>
      <c r="H14" s="27" t="str">
        <f>'PANEL DE CONTROL DISTRITAL'!H13</f>
        <v>Número de trámites aplicados</v>
      </c>
      <c r="I14" s="37">
        <v>578</v>
      </c>
      <c r="J14" s="37">
        <v>1262</v>
      </c>
      <c r="K14" s="37">
        <v>1241</v>
      </c>
      <c r="L14" s="37">
        <v>1218</v>
      </c>
      <c r="M14" s="37">
        <v>1219</v>
      </c>
      <c r="N14" s="37">
        <v>1186</v>
      </c>
      <c r="O14" s="37">
        <v>1215</v>
      </c>
      <c r="P14" s="37">
        <v>1243</v>
      </c>
      <c r="Q14" s="37">
        <v>1174</v>
      </c>
      <c r="R14" s="37">
        <v>1214</v>
      </c>
      <c r="S14" s="37">
        <v>1268</v>
      </c>
      <c r="T14" s="37">
        <v>1251</v>
      </c>
      <c r="U14" s="37">
        <v>1190</v>
      </c>
      <c r="V14" s="99"/>
    </row>
    <row r="15" spans="1:34" s="39" customFormat="1" ht="8.15" customHeight="1" thickTop="1" thickBot="1" x14ac:dyDescent="0.3">
      <c r="A15" s="98"/>
      <c r="B15" s="98"/>
      <c r="C15" s="98"/>
      <c r="D15" s="98"/>
      <c r="E15" s="98"/>
      <c r="F15" s="98"/>
      <c r="G15" s="98"/>
      <c r="H15" s="98"/>
      <c r="I15" s="98"/>
      <c r="J15" s="98"/>
      <c r="K15" s="98"/>
      <c r="L15" s="98"/>
      <c r="M15" s="98"/>
      <c r="N15" s="98"/>
      <c r="O15" s="98"/>
      <c r="P15" s="98"/>
      <c r="Q15" s="98"/>
      <c r="R15" s="98"/>
      <c r="S15" s="98"/>
      <c r="T15" s="98"/>
      <c r="U15" s="98"/>
      <c r="V15" s="98"/>
      <c r="W15" s="38"/>
      <c r="X15" s="38"/>
      <c r="Y15" s="38"/>
      <c r="Z15" s="38"/>
      <c r="AA15" s="38"/>
      <c r="AB15" s="38"/>
      <c r="AC15" s="38"/>
      <c r="AD15" s="38"/>
      <c r="AE15" s="38"/>
      <c r="AF15" s="38"/>
      <c r="AG15" s="38"/>
      <c r="AH15" s="38"/>
    </row>
    <row r="16" spans="1:34" s="3" customFormat="1" ht="50.15" customHeight="1" thickTop="1" thickBot="1" x14ac:dyDescent="0.3">
      <c r="A16" s="98">
        <f>'PANEL DE CONTROL DISTRITAL'!A15</f>
        <v>3</v>
      </c>
      <c r="B16" s="100" t="str">
        <f>'PANEL DE CONTROL DISTRITAL'!B15</f>
        <v>Transferencia de la Información.</v>
      </c>
      <c r="C16" s="97" t="str">
        <f>'PANEL DE CONTROL DISTRITAL'!C15</f>
        <v>Responsable de Módulo</v>
      </c>
      <c r="D16" s="101" t="str">
        <f>'PANEL DE CONTROL DISTRITAL'!D15</f>
        <v>Reenvíos exitosos.</v>
      </c>
      <c r="E16" s="97" t="str">
        <f>'PANEL DE CONTROL DISTRITAL'!E15</f>
        <v>(Ejecución de los scripts de reenvío de notificaciones / Solicitud de reenvíos de scripts requeridos) x100</v>
      </c>
      <c r="F16" s="102" t="str">
        <f>'PANEL DE CONTROL DISTRITAL'!F15</f>
        <v>Semanal (remesa)</v>
      </c>
      <c r="G16" s="103">
        <f>'PANEL DE CONTROL DISTRITAL'!G15</f>
        <v>1</v>
      </c>
      <c r="H16" s="27" t="str">
        <f>'PANEL DE CONTROL DISTRITAL'!H15</f>
        <v>Ejecución de los scripts de reenvío de notificaciones</v>
      </c>
      <c r="I16" s="25">
        <v>0</v>
      </c>
      <c r="J16" s="25">
        <v>1</v>
      </c>
      <c r="K16" s="25">
        <v>0</v>
      </c>
      <c r="L16" s="25">
        <v>0</v>
      </c>
      <c r="M16" s="25">
        <v>0</v>
      </c>
      <c r="N16" s="25">
        <v>0</v>
      </c>
      <c r="O16" s="25">
        <v>0</v>
      </c>
      <c r="P16" s="25">
        <v>0</v>
      </c>
      <c r="Q16" s="25">
        <v>0</v>
      </c>
      <c r="R16" s="25">
        <v>0</v>
      </c>
      <c r="S16" s="25">
        <v>0</v>
      </c>
      <c r="T16" s="25">
        <v>1</v>
      </c>
      <c r="U16" s="25">
        <v>0</v>
      </c>
      <c r="V16" s="99">
        <f>IFERROR(SUM(I16:U16)/SUM(I17:U17),1)</f>
        <v>1</v>
      </c>
    </row>
    <row r="17" spans="1:34" s="3" customFormat="1" ht="50.15" customHeight="1" thickTop="1" thickBot="1" x14ac:dyDescent="0.3">
      <c r="A17" s="98"/>
      <c r="B17" s="100"/>
      <c r="C17" s="97"/>
      <c r="D17" s="101"/>
      <c r="E17" s="97"/>
      <c r="F17" s="102"/>
      <c r="G17" s="103"/>
      <c r="H17" s="27" t="str">
        <f>'PANEL DE CONTROL DISTRITAL'!H16</f>
        <v>Solicitud de reevíos de scripts requeridos</v>
      </c>
      <c r="I17" s="37">
        <v>0</v>
      </c>
      <c r="J17" s="37">
        <v>1</v>
      </c>
      <c r="K17" s="37">
        <v>0</v>
      </c>
      <c r="L17" s="37">
        <v>0</v>
      </c>
      <c r="M17" s="37">
        <v>0</v>
      </c>
      <c r="N17" s="37">
        <v>0</v>
      </c>
      <c r="O17" s="37">
        <v>0</v>
      </c>
      <c r="P17" s="37">
        <v>0</v>
      </c>
      <c r="Q17" s="37">
        <v>0</v>
      </c>
      <c r="R17" s="37">
        <v>0</v>
      </c>
      <c r="S17" s="37">
        <v>0</v>
      </c>
      <c r="T17" s="37">
        <v>1</v>
      </c>
      <c r="U17" s="37">
        <v>0</v>
      </c>
      <c r="V17" s="99"/>
    </row>
    <row r="18" spans="1:34" s="39" customFormat="1" ht="8.15" customHeight="1" thickTop="1" thickBot="1" x14ac:dyDescent="0.3">
      <c r="A18" s="98"/>
      <c r="B18" s="98"/>
      <c r="C18" s="98"/>
      <c r="D18" s="98"/>
      <c r="E18" s="98"/>
      <c r="F18" s="98"/>
      <c r="G18" s="98"/>
      <c r="H18" s="98"/>
      <c r="I18" s="98"/>
      <c r="J18" s="98"/>
      <c r="K18" s="98"/>
      <c r="L18" s="98"/>
      <c r="M18" s="98"/>
      <c r="N18" s="98"/>
      <c r="O18" s="98"/>
      <c r="P18" s="98"/>
      <c r="Q18" s="98"/>
      <c r="R18" s="98"/>
      <c r="S18" s="98"/>
      <c r="T18" s="98"/>
      <c r="U18" s="98"/>
      <c r="V18" s="98"/>
      <c r="W18" s="38"/>
      <c r="X18" s="38"/>
      <c r="Y18" s="38"/>
      <c r="Z18" s="38"/>
      <c r="AA18" s="38"/>
      <c r="AB18" s="38"/>
      <c r="AC18" s="38"/>
      <c r="AD18" s="38"/>
      <c r="AE18" s="38"/>
      <c r="AF18" s="38"/>
      <c r="AG18" s="38"/>
      <c r="AH18" s="38"/>
    </row>
    <row r="19" spans="1:34" s="3" customFormat="1" ht="50.15" customHeight="1" thickTop="1" thickBot="1" x14ac:dyDescent="0.3">
      <c r="A19" s="98">
        <f>'PANEL DE CONTROL DISTRITAL'!A18</f>
        <v>4</v>
      </c>
      <c r="B19" s="100" t="str">
        <f>'PANEL DE CONTROL DISTRITAL'!B18</f>
        <v>Conciliación de Credenciales para Votar.</v>
      </c>
      <c r="C19" s="97" t="str">
        <f>'PANEL DE CONTROL DISTRITAL'!C18</f>
        <v>Responsable de Módulo</v>
      </c>
      <c r="D19" s="101" t="str">
        <f>'PANEL DE CONTROL DISTRITAL'!D18</f>
        <v>Credenciales disponibles para entrega.</v>
      </c>
      <c r="E19" s="97" t="str">
        <f>'PANEL DE CONTROL DISTRITAL'!E18</f>
        <v>[(Credenciales recibidas - Credenciales inconsistentes) / Credenciales recibidas] x 100</v>
      </c>
      <c r="F19" s="102" t="str">
        <f>'PANEL DE CONTROL DISTRITAL'!F18</f>
        <v>Semanal (remesa)</v>
      </c>
      <c r="G19" s="103">
        <f>'PANEL DE CONTROL DISTRITAL'!G18</f>
        <v>0.9</v>
      </c>
      <c r="H19" s="27" t="str">
        <f>'PANEL DE CONTROL DISTRITAL'!H18</f>
        <v xml:space="preserve">Credenciales Recibidas - Credenciales inconsistentes </v>
      </c>
      <c r="I19" s="25">
        <v>308</v>
      </c>
      <c r="J19" s="25">
        <v>973</v>
      </c>
      <c r="K19" s="25">
        <v>1210</v>
      </c>
      <c r="L19" s="25">
        <v>1228</v>
      </c>
      <c r="M19" s="25">
        <v>1195</v>
      </c>
      <c r="N19" s="25">
        <v>1236</v>
      </c>
      <c r="O19" s="25">
        <v>1187</v>
      </c>
      <c r="P19" s="25">
        <v>1216</v>
      </c>
      <c r="Q19" s="25">
        <v>996</v>
      </c>
      <c r="R19" s="25">
        <v>1380</v>
      </c>
      <c r="S19" s="25">
        <v>1280</v>
      </c>
      <c r="T19" s="25">
        <v>1213</v>
      </c>
      <c r="U19" s="25">
        <v>1240</v>
      </c>
      <c r="V19" s="99">
        <f>IFERROR(SUM(I19:U19)/SUM(I20:U20),0)</f>
        <v>0.99986361156573922</v>
      </c>
    </row>
    <row r="20" spans="1:34" s="3" customFormat="1" ht="50.15" customHeight="1" thickTop="1" thickBot="1" x14ac:dyDescent="0.3">
      <c r="A20" s="98"/>
      <c r="B20" s="100"/>
      <c r="C20" s="97"/>
      <c r="D20" s="101"/>
      <c r="E20" s="97"/>
      <c r="F20" s="102"/>
      <c r="G20" s="103"/>
      <c r="H20" s="27" t="str">
        <f>'PANEL DE CONTROL DISTRITAL'!H19</f>
        <v xml:space="preserve">Credenciales recibidas </v>
      </c>
      <c r="I20" s="37">
        <v>308</v>
      </c>
      <c r="J20" s="37">
        <v>973</v>
      </c>
      <c r="K20" s="37">
        <v>1210</v>
      </c>
      <c r="L20" s="37">
        <v>1228</v>
      </c>
      <c r="M20" s="37">
        <v>1195</v>
      </c>
      <c r="N20" s="37">
        <v>1236</v>
      </c>
      <c r="O20" s="37">
        <v>1187</v>
      </c>
      <c r="P20" s="37">
        <v>1216</v>
      </c>
      <c r="Q20" s="37">
        <v>996</v>
      </c>
      <c r="R20" s="37">
        <v>1381</v>
      </c>
      <c r="S20" s="37">
        <v>1280</v>
      </c>
      <c r="T20" s="37">
        <v>1213</v>
      </c>
      <c r="U20" s="37">
        <v>1241</v>
      </c>
      <c r="V20" s="99"/>
    </row>
    <row r="21" spans="1:34" s="39" customFormat="1" ht="8.15" customHeight="1" thickTop="1" thickBot="1" x14ac:dyDescent="0.3">
      <c r="A21" s="40"/>
      <c r="B21" s="41"/>
      <c r="C21" s="42"/>
      <c r="D21" s="43"/>
      <c r="E21" s="42"/>
      <c r="F21" s="44"/>
      <c r="G21" s="45"/>
      <c r="H21" s="46"/>
      <c r="I21" s="47"/>
      <c r="J21" s="47"/>
      <c r="K21" s="47"/>
      <c r="L21" s="47"/>
      <c r="M21" s="47"/>
      <c r="N21" s="47"/>
      <c r="O21" s="47"/>
      <c r="P21" s="47"/>
      <c r="Q21" s="47"/>
      <c r="R21" s="47"/>
      <c r="S21" s="47"/>
      <c r="T21" s="47"/>
      <c r="U21" s="47"/>
      <c r="V21" s="48"/>
      <c r="W21" s="38"/>
      <c r="X21" s="38"/>
      <c r="Y21" s="38"/>
      <c r="Z21" s="38"/>
      <c r="AA21" s="38"/>
      <c r="AB21" s="38"/>
      <c r="AC21" s="38"/>
      <c r="AD21" s="38"/>
      <c r="AE21" s="38"/>
      <c r="AF21" s="38"/>
      <c r="AG21" s="38"/>
      <c r="AH21" s="38"/>
    </row>
    <row r="22" spans="1:34" s="3" customFormat="1" ht="50.15" customHeight="1" thickTop="1" thickBot="1" x14ac:dyDescent="0.3">
      <c r="A22" s="98">
        <f>'PANEL DE CONTROL DISTRITAL'!A21</f>
        <v>5</v>
      </c>
      <c r="B22" s="100" t="str">
        <f>'PANEL DE CONTROL DISTRITAL'!B21</f>
        <v>Conciliación de Credenciales para Votar.</v>
      </c>
      <c r="C22" s="97" t="str">
        <f>'PANEL DE CONTROL DISTRITAL'!C21</f>
        <v>Responsable de Módulo</v>
      </c>
      <c r="D22" s="101" t="str">
        <f>'PANEL DE CONTROL DISTRITAL'!D21</f>
        <v>Arqueo de credenciales.</v>
      </c>
      <c r="E22" s="97" t="str">
        <f>'PANEL DE CONTROL DISTRITAL'!E21</f>
        <v>(Credenciales disponibles (físicas) / Credenciales disponibles registradas en SIIRFE-MAC) x 100</v>
      </c>
      <c r="F22" s="102" t="str">
        <f>'PANEL DE CONTROL DISTRITAL'!F21</f>
        <v>Semanal (remesa)</v>
      </c>
      <c r="G22" s="103">
        <f>'PANEL DE CONTROL DISTRITAL'!G21</f>
        <v>1</v>
      </c>
      <c r="H22" s="27" t="str">
        <f>'PANEL DE CONTROL DISTRITAL'!H21</f>
        <v>Credenciales disponibles (físicas)</v>
      </c>
      <c r="I22" s="25">
        <v>802</v>
      </c>
      <c r="J22" s="25">
        <v>1528</v>
      </c>
      <c r="K22" s="25">
        <v>1897</v>
      </c>
      <c r="L22" s="25">
        <v>1966</v>
      </c>
      <c r="M22" s="25">
        <v>1983</v>
      </c>
      <c r="N22" s="25">
        <v>2045</v>
      </c>
      <c r="O22" s="25">
        <v>2067</v>
      </c>
      <c r="P22" s="25">
        <v>2189</v>
      </c>
      <c r="Q22" s="25">
        <v>1989</v>
      </c>
      <c r="R22" s="25">
        <v>2152</v>
      </c>
      <c r="S22" s="25">
        <v>2232</v>
      </c>
      <c r="T22" s="25">
        <v>2228</v>
      </c>
      <c r="U22" s="25">
        <v>2297</v>
      </c>
      <c r="V22" s="99">
        <f>IFERROR(SUM(I22:U22)/SUM(I23:U23),0)</f>
        <v>1</v>
      </c>
    </row>
    <row r="23" spans="1:34" s="3" customFormat="1" ht="50.15" customHeight="1" thickTop="1" thickBot="1" x14ac:dyDescent="0.3">
      <c r="A23" s="98"/>
      <c r="B23" s="100"/>
      <c r="C23" s="97"/>
      <c r="D23" s="101"/>
      <c r="E23" s="97"/>
      <c r="F23" s="102"/>
      <c r="G23" s="103"/>
      <c r="H23" s="27" t="str">
        <f>'PANEL DE CONTROL DISTRITAL'!H22</f>
        <v>Credenciales disponibles registradas en SIIRFE</v>
      </c>
      <c r="I23" s="37">
        <v>802</v>
      </c>
      <c r="J23" s="37">
        <v>1528</v>
      </c>
      <c r="K23" s="37">
        <v>1897</v>
      </c>
      <c r="L23" s="37">
        <v>1966</v>
      </c>
      <c r="M23" s="37">
        <v>1983</v>
      </c>
      <c r="N23" s="37">
        <v>2045</v>
      </c>
      <c r="O23" s="37">
        <v>2067</v>
      </c>
      <c r="P23" s="37">
        <v>2189</v>
      </c>
      <c r="Q23" s="37">
        <v>1989</v>
      </c>
      <c r="R23" s="37">
        <v>2152</v>
      </c>
      <c r="S23" s="37">
        <v>2232</v>
      </c>
      <c r="T23" s="37">
        <v>2228</v>
      </c>
      <c r="U23" s="37">
        <v>2297</v>
      </c>
      <c r="V23" s="99"/>
    </row>
    <row r="24" spans="1:34" s="4" customFormat="1" ht="8.25" customHeight="1" thickTop="1" thickBot="1" x14ac:dyDescent="0.3">
      <c r="A24" s="98"/>
      <c r="B24" s="98"/>
      <c r="C24" s="98"/>
      <c r="D24" s="98"/>
      <c r="E24" s="98"/>
      <c r="F24" s="98"/>
      <c r="G24" s="98"/>
      <c r="H24" s="98"/>
      <c r="I24" s="98"/>
      <c r="J24" s="98"/>
      <c r="K24" s="98"/>
      <c r="L24" s="98"/>
      <c r="M24" s="98"/>
      <c r="N24" s="98"/>
      <c r="O24" s="98"/>
      <c r="P24" s="98"/>
      <c r="Q24" s="98"/>
      <c r="R24" s="98"/>
      <c r="S24" s="98"/>
      <c r="T24" s="98"/>
      <c r="U24" s="98"/>
      <c r="V24" s="98"/>
    </row>
    <row r="25" spans="1:34" ht="50.15" customHeight="1" thickTop="1" thickBot="1" x14ac:dyDescent="0.3">
      <c r="A25" s="98">
        <f>'PANEL DE CONTROL DISTRITAL'!A24</f>
        <v>6</v>
      </c>
      <c r="B25" s="100" t="str">
        <f>'PANEL DE CONTROL DISTRITAL'!B24</f>
        <v>Entrega de la Credencial para Votar.</v>
      </c>
      <c r="C25" s="97" t="str">
        <f>'PANEL DE CONTROL DISTRITAL'!C24</f>
        <v>Operador de Equipo Tecnológico</v>
      </c>
      <c r="D25" s="101" t="str">
        <f>'PANEL DE CONTROL DISTRITAL'!D24</f>
        <v>Efectividad de entrega de CPV en MAC.</v>
      </c>
      <c r="E25" s="97" t="str">
        <f>'PANEL DE CONTROL DISTRITAL'!E24</f>
        <v>(Total de credenciales entregadas / Total de ciudadanas y ciudadanos que acuden al MAC a recoger su credencial) x 100</v>
      </c>
      <c r="F25" s="102" t="str">
        <f>'PANEL DE CONTROL DISTRITAL'!F24</f>
        <v>Semanal (remesa)</v>
      </c>
      <c r="G25" s="103">
        <f>'PANEL DE CONTROL DISTRITAL'!G24</f>
        <v>0.9</v>
      </c>
      <c r="H25" s="27" t="str">
        <f>'PANEL DE CONTROL DISTRITAL'!H24</f>
        <v xml:space="preserve">Total de credenciales entregadas </v>
      </c>
      <c r="I25" s="25">
        <v>25</v>
      </c>
      <c r="J25" s="25">
        <v>247</v>
      </c>
      <c r="K25" s="25">
        <v>841</v>
      </c>
      <c r="L25" s="25">
        <v>1159</v>
      </c>
      <c r="M25" s="25">
        <v>1125</v>
      </c>
      <c r="N25" s="25">
        <v>1174</v>
      </c>
      <c r="O25" s="25">
        <v>1165</v>
      </c>
      <c r="P25" s="25">
        <v>1094</v>
      </c>
      <c r="Q25" s="25">
        <v>1196</v>
      </c>
      <c r="R25" s="25">
        <v>1201</v>
      </c>
      <c r="S25" s="25">
        <v>1200</v>
      </c>
      <c r="T25" s="25">
        <v>1217</v>
      </c>
      <c r="U25" s="25">
        <v>1171</v>
      </c>
      <c r="V25" s="99">
        <f>IFERROR(SUM(I25:U25)/SUM(I26:U26),0)</f>
        <v>1</v>
      </c>
    </row>
    <row r="26" spans="1:34" ht="50.15" customHeight="1" thickTop="1" thickBot="1" x14ac:dyDescent="0.3">
      <c r="A26" s="98"/>
      <c r="B26" s="100"/>
      <c r="C26" s="97"/>
      <c r="D26" s="101"/>
      <c r="E26" s="97"/>
      <c r="F26" s="102"/>
      <c r="G26" s="103"/>
      <c r="H26" s="27" t="str">
        <f>'PANEL DE CONTROL DISTRITAL'!H25</f>
        <v xml:space="preserve"> Total de ciudadanos que acuden a MAC a recoger su credencial</v>
      </c>
      <c r="I26" s="37">
        <v>25</v>
      </c>
      <c r="J26" s="37">
        <v>247</v>
      </c>
      <c r="K26" s="37">
        <v>841</v>
      </c>
      <c r="L26" s="37">
        <v>1159</v>
      </c>
      <c r="M26" s="37">
        <v>1125</v>
      </c>
      <c r="N26" s="37">
        <v>1174</v>
      </c>
      <c r="O26" s="37">
        <v>1165</v>
      </c>
      <c r="P26" s="37">
        <v>1094</v>
      </c>
      <c r="Q26" s="37">
        <v>1196</v>
      </c>
      <c r="R26" s="37">
        <v>1201</v>
      </c>
      <c r="S26" s="37">
        <v>1200</v>
      </c>
      <c r="T26" s="37">
        <v>1217</v>
      </c>
      <c r="U26" s="37">
        <v>1171</v>
      </c>
      <c r="V26" s="99"/>
    </row>
    <row r="27" spans="1:34" ht="15.75" customHeight="1" thickTop="1" x14ac:dyDescent="0.25">
      <c r="B27" s="1" t="s">
        <v>19</v>
      </c>
      <c r="H27" s="49"/>
      <c r="I27" s="50"/>
      <c r="J27" s="50"/>
      <c r="K27" s="50"/>
      <c r="L27" s="50"/>
      <c r="M27" s="50"/>
      <c r="N27" s="50"/>
      <c r="O27" s="50"/>
      <c r="P27" s="50"/>
      <c r="Q27" s="50"/>
      <c r="R27" s="50"/>
      <c r="S27" s="50"/>
      <c r="T27" s="50"/>
      <c r="U27" s="50"/>
      <c r="V27" s="14"/>
    </row>
    <row r="28" spans="1:34" ht="15.75" customHeight="1" x14ac:dyDescent="0.25">
      <c r="H28" s="51"/>
    </row>
    <row r="29" spans="1:34" ht="15.75" customHeight="1" x14ac:dyDescent="0.25">
      <c r="H29" s="51"/>
    </row>
    <row r="30" spans="1:34" ht="15.75" customHeight="1" x14ac:dyDescent="0.25">
      <c r="H30" s="51"/>
    </row>
    <row r="31" spans="1:34" ht="39" customHeight="1" x14ac:dyDescent="0.25">
      <c r="H31" s="51"/>
    </row>
    <row r="32" spans="1:34" ht="30" customHeight="1" x14ac:dyDescent="0.25">
      <c r="H32" s="51"/>
    </row>
    <row r="33" spans="2:8" ht="30" customHeight="1" thickBot="1" x14ac:dyDescent="0.3">
      <c r="H33" s="51"/>
    </row>
    <row r="34" spans="2:8" ht="30" customHeight="1" thickTop="1" thickBot="1" x14ac:dyDescent="0.3">
      <c r="B34" s="110" t="s">
        <v>16</v>
      </c>
      <c r="C34" s="110"/>
      <c r="D34" s="110"/>
      <c r="E34" s="110"/>
      <c r="F34" s="110"/>
      <c r="G34" s="110"/>
      <c r="H34" s="110"/>
    </row>
    <row r="35" spans="2:8" ht="30" customHeight="1" thickTop="1" thickBot="1" x14ac:dyDescent="0.3">
      <c r="B35" s="111" t="s">
        <v>17</v>
      </c>
      <c r="C35" s="111"/>
      <c r="D35" s="111"/>
      <c r="E35" s="111"/>
      <c r="F35" s="111"/>
      <c r="G35" s="112"/>
      <c r="H35" s="55" t="s">
        <v>18</v>
      </c>
    </row>
    <row r="36" spans="2:8" ht="30" customHeight="1" thickTop="1" x14ac:dyDescent="0.25">
      <c r="B36" s="104"/>
      <c r="C36" s="105"/>
      <c r="D36" s="105"/>
      <c r="E36" s="105"/>
      <c r="F36" s="105"/>
      <c r="G36" s="106"/>
      <c r="H36" s="104"/>
    </row>
    <row r="37" spans="2:8" ht="30" customHeight="1" thickBot="1" x14ac:dyDescent="0.3">
      <c r="B37" s="107"/>
      <c r="C37" s="108"/>
      <c r="D37" s="108"/>
      <c r="E37" s="108"/>
      <c r="F37" s="108"/>
      <c r="G37" s="109"/>
      <c r="H37" s="107"/>
    </row>
    <row r="38" spans="2:8" ht="30" customHeight="1" thickTop="1" x14ac:dyDescent="0.25"/>
  </sheetData>
  <mergeCells count="68">
    <mergeCell ref="B34:H34"/>
    <mergeCell ref="B35:G35"/>
    <mergeCell ref="B36:G37"/>
    <mergeCell ref="H36:H37"/>
    <mergeCell ref="A1:V1"/>
    <mergeCell ref="F2:G2"/>
    <mergeCell ref="A4:V4"/>
    <mergeCell ref="A5:V5"/>
    <mergeCell ref="F10:F11"/>
    <mergeCell ref="G10:G11"/>
    <mergeCell ref="V10:V11"/>
    <mergeCell ref="A6:A9"/>
    <mergeCell ref="B6:H6"/>
    <mergeCell ref="I6:U6"/>
    <mergeCell ref="V6:V9"/>
    <mergeCell ref="B7:D7"/>
    <mergeCell ref="E7:H7"/>
    <mergeCell ref="I7:U7"/>
    <mergeCell ref="B8:U8"/>
    <mergeCell ref="A12:V12"/>
    <mergeCell ref="A10:A11"/>
    <mergeCell ref="B10:B11"/>
    <mergeCell ref="C10:C11"/>
    <mergeCell ref="D10:D11"/>
    <mergeCell ref="E10:E11"/>
    <mergeCell ref="F13:F14"/>
    <mergeCell ref="G13:G14"/>
    <mergeCell ref="V13:V14"/>
    <mergeCell ref="A15:V15"/>
    <mergeCell ref="A13:A14"/>
    <mergeCell ref="B13:B14"/>
    <mergeCell ref="C13:C14"/>
    <mergeCell ref="D13:D14"/>
    <mergeCell ref="E13:E14"/>
    <mergeCell ref="F16:F17"/>
    <mergeCell ref="G16:G17"/>
    <mergeCell ref="V16:V17"/>
    <mergeCell ref="A18:V18"/>
    <mergeCell ref="A16:A17"/>
    <mergeCell ref="B16:B17"/>
    <mergeCell ref="C16:C17"/>
    <mergeCell ref="D16:D17"/>
    <mergeCell ref="E16:E17"/>
    <mergeCell ref="E22:E23"/>
    <mergeCell ref="F19:F20"/>
    <mergeCell ref="G19:G20"/>
    <mergeCell ref="V19:V20"/>
    <mergeCell ref="A19:A20"/>
    <mergeCell ref="B19:B20"/>
    <mergeCell ref="C19:C20"/>
    <mergeCell ref="D19:D20"/>
    <mergeCell ref="E19:E20"/>
    <mergeCell ref="F22:F23"/>
    <mergeCell ref="G22:G23"/>
    <mergeCell ref="V22:V23"/>
    <mergeCell ref="A22:A23"/>
    <mergeCell ref="B22:B23"/>
    <mergeCell ref="C22:C23"/>
    <mergeCell ref="D22:D23"/>
    <mergeCell ref="G25:G26"/>
    <mergeCell ref="V25:V26"/>
    <mergeCell ref="A24:V24"/>
    <mergeCell ref="A25:A26"/>
    <mergeCell ref="B25:B26"/>
    <mergeCell ref="C25:C26"/>
    <mergeCell ref="D25:D26"/>
    <mergeCell ref="E25:E26"/>
    <mergeCell ref="F25:F26"/>
  </mergeCells>
  <conditionalFormatting sqref="V10">
    <cfRule type="cellIs" dxfId="424" priority="21" operator="greaterThan">
      <formula>95%</formula>
    </cfRule>
    <cfRule type="cellIs" dxfId="423" priority="22" operator="greaterThanOrEqual">
      <formula>90%</formula>
    </cfRule>
    <cfRule type="cellIs" dxfId="422" priority="23" operator="lessThan">
      <formula>89.99%</formula>
    </cfRule>
  </conditionalFormatting>
  <conditionalFormatting sqref="V13">
    <cfRule type="cellIs" dxfId="421" priority="18" operator="greaterThan">
      <formula>95%</formula>
    </cfRule>
    <cfRule type="cellIs" dxfId="420" priority="19" operator="greaterThanOrEqual">
      <formula>90%</formula>
    </cfRule>
    <cfRule type="cellIs" dxfId="419" priority="20" operator="lessThan">
      <formula>89.99%</formula>
    </cfRule>
  </conditionalFormatting>
  <conditionalFormatting sqref="V19">
    <cfRule type="cellIs" dxfId="418" priority="12" operator="greaterThan">
      <formula>95%</formula>
    </cfRule>
    <cfRule type="cellIs" dxfId="417" priority="13" operator="greaterThanOrEqual">
      <formula>90%</formula>
    </cfRule>
    <cfRule type="cellIs" dxfId="416" priority="14" operator="lessThan">
      <formula>89.99%</formula>
    </cfRule>
  </conditionalFormatting>
  <conditionalFormatting sqref="V22">
    <cfRule type="cellIs" dxfId="415" priority="4" operator="greaterThanOrEqual">
      <formula>100%</formula>
    </cfRule>
    <cfRule type="cellIs" dxfId="414" priority="5" operator="lessThan">
      <formula>99.99%</formula>
    </cfRule>
  </conditionalFormatting>
  <conditionalFormatting sqref="V25">
    <cfRule type="cellIs" dxfId="413" priority="6" operator="greaterThan">
      <formula>95%</formula>
    </cfRule>
    <cfRule type="cellIs" dxfId="412" priority="7" operator="greaterThanOrEqual">
      <formula>90%</formula>
    </cfRule>
    <cfRule type="cellIs" dxfId="411" priority="8" operator="lessThan">
      <formula>89.99%</formula>
    </cfRule>
  </conditionalFormatting>
  <conditionalFormatting sqref="V16">
    <cfRule type="cellIs" dxfId="410" priority="1" operator="greaterThan">
      <formula>95%</formula>
    </cfRule>
    <cfRule type="cellIs" dxfId="409" priority="2" operator="greaterThanOrEqual">
      <formula>90%</formula>
    </cfRule>
    <cfRule type="cellIs" dxfId="408" priority="3" operator="lessThan">
      <formula>89.99%</formula>
    </cfRule>
  </conditionalFormatting>
  <conditionalFormatting sqref="I21:U21">
    <cfRule type="colorScale" priority="516">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AD030CE9-2A53-4D86-ACDF-9850F6F5E94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0000"/>
  </sheetPr>
  <dimension ref="A1:AH38"/>
  <sheetViews>
    <sheetView showGridLines="0" topLeftCell="E17" zoomScale="70" zoomScaleNormal="70" workbookViewId="0">
      <selection activeCell="I25" sqref="I25:U26"/>
    </sheetView>
  </sheetViews>
  <sheetFormatPr baseColWidth="10" defaultColWidth="11.453125" defaultRowHeight="30" customHeight="1" x14ac:dyDescent="0.25"/>
  <cols>
    <col min="1" max="1" width="10.54296875" style="1" bestFit="1" customWidth="1"/>
    <col min="2" max="2" width="19.08984375" style="1" bestFit="1" customWidth="1"/>
    <col min="3" max="3" width="19.08984375" style="1" customWidth="1"/>
    <col min="4" max="4" width="14.36328125" style="1" customWidth="1"/>
    <col min="5" max="5" width="21" style="1" customWidth="1"/>
    <col min="6" max="6" width="12.90625" style="1" customWidth="1"/>
    <col min="7" max="7" width="10.36328125" style="1" bestFit="1" customWidth="1"/>
    <col min="8" max="8" width="14.54296875" style="1" customWidth="1"/>
    <col min="9" max="21" width="10.6328125" style="1" customWidth="1"/>
    <col min="22" max="22" width="22.6328125" style="1" customWidth="1"/>
    <col min="23" max="16384" width="11.453125" style="1"/>
  </cols>
  <sheetData>
    <row r="1" spans="1:34" ht="40.5" customHeight="1" x14ac:dyDescent="0.25">
      <c r="A1" s="58" t="str">
        <f>'PANEL DE CONTROL DISTRITAL'!A1:Q1</f>
        <v>INSTITUTO NACIONAL ELECTORAL
SISTEMA DE GESTIÓN DE LA CALIDAD
CIUDAD DE MÉXICO</v>
      </c>
      <c r="B1" s="58"/>
      <c r="C1" s="58"/>
      <c r="D1" s="58"/>
      <c r="E1" s="58"/>
      <c r="F1" s="58"/>
      <c r="G1" s="58"/>
      <c r="H1" s="58"/>
      <c r="I1" s="58"/>
      <c r="J1" s="58"/>
      <c r="K1" s="58"/>
      <c r="L1" s="58"/>
      <c r="M1" s="58"/>
      <c r="N1" s="58"/>
      <c r="O1" s="58"/>
      <c r="P1" s="58"/>
      <c r="Q1" s="58"/>
      <c r="R1" s="58"/>
      <c r="S1" s="58"/>
      <c r="T1" s="58"/>
      <c r="U1" s="58"/>
      <c r="V1" s="58"/>
    </row>
    <row r="2" spans="1:34" ht="33.75" customHeight="1" x14ac:dyDescent="0.25">
      <c r="A2" s="12"/>
      <c r="B2" s="12"/>
      <c r="C2" s="12"/>
      <c r="D2" s="9" t="s">
        <v>13</v>
      </c>
      <c r="E2" s="9">
        <v>4</v>
      </c>
      <c r="F2" s="60" t="s">
        <v>14</v>
      </c>
      <c r="G2" s="60"/>
      <c r="H2" s="22">
        <v>90451</v>
      </c>
      <c r="I2" s="21"/>
      <c r="J2" s="21"/>
      <c r="K2" s="21"/>
      <c r="L2" s="21"/>
      <c r="M2" s="21"/>
      <c r="N2" s="21"/>
      <c r="O2" s="12"/>
      <c r="P2" s="12"/>
      <c r="Q2" s="12"/>
      <c r="R2" s="12"/>
      <c r="S2" s="12"/>
      <c r="T2" s="12"/>
      <c r="U2" s="12"/>
      <c r="V2" s="53"/>
      <c r="W2" s="17"/>
    </row>
    <row r="3" spans="1:34" ht="11.25" customHeight="1" thickBot="1" x14ac:dyDescent="0.3">
      <c r="A3" s="12"/>
      <c r="B3" s="6"/>
      <c r="C3" s="6"/>
      <c r="D3" s="6"/>
      <c r="E3" s="6"/>
      <c r="F3" s="6"/>
      <c r="G3" s="6"/>
      <c r="H3" s="6"/>
      <c r="I3" s="6"/>
      <c r="J3" s="6"/>
      <c r="K3" s="6"/>
      <c r="L3" s="6"/>
      <c r="M3" s="6"/>
      <c r="N3" s="6"/>
      <c r="O3" s="6"/>
      <c r="P3" s="6"/>
      <c r="Q3" s="6"/>
      <c r="R3" s="6"/>
      <c r="S3" s="6"/>
      <c r="T3" s="6"/>
      <c r="U3" s="6"/>
    </row>
    <row r="4" spans="1:34" ht="30" customHeight="1" thickTop="1" thickBot="1" x14ac:dyDescent="0.3">
      <c r="A4" s="87" t="s">
        <v>15</v>
      </c>
      <c r="B4" s="88"/>
      <c r="C4" s="88"/>
      <c r="D4" s="88"/>
      <c r="E4" s="88"/>
      <c r="F4" s="88"/>
      <c r="G4" s="88"/>
      <c r="H4" s="88"/>
      <c r="I4" s="88"/>
      <c r="J4" s="88"/>
      <c r="K4" s="88"/>
      <c r="L4" s="88"/>
      <c r="M4" s="88"/>
      <c r="N4" s="88"/>
      <c r="O4" s="88"/>
      <c r="P4" s="88"/>
      <c r="Q4" s="88"/>
      <c r="R4" s="88"/>
      <c r="S4" s="88"/>
      <c r="T4" s="88"/>
      <c r="U4" s="88"/>
      <c r="V4" s="89"/>
      <c r="X4" s="20"/>
    </row>
    <row r="5" spans="1:34" ht="5.25" customHeight="1" thickTop="1" thickBot="1" x14ac:dyDescent="0.3">
      <c r="A5" s="90"/>
      <c r="B5" s="91"/>
      <c r="C5" s="91"/>
      <c r="D5" s="91"/>
      <c r="E5" s="91"/>
      <c r="F5" s="91"/>
      <c r="G5" s="91"/>
      <c r="H5" s="91"/>
      <c r="I5" s="91"/>
      <c r="J5" s="91"/>
      <c r="K5" s="91"/>
      <c r="L5" s="91"/>
      <c r="M5" s="91"/>
      <c r="N5" s="91"/>
      <c r="O5" s="91"/>
      <c r="P5" s="91"/>
      <c r="Q5" s="91"/>
      <c r="R5" s="91"/>
      <c r="S5" s="91"/>
      <c r="T5" s="91"/>
      <c r="U5" s="91"/>
      <c r="V5" s="92"/>
    </row>
    <row r="6" spans="1:34" ht="18" customHeight="1" thickTop="1" thickBot="1" x14ac:dyDescent="0.3">
      <c r="A6" s="84" t="str">
        <f>'PANEL DE CONTROL DISTRITAL'!A6</f>
        <v>Número</v>
      </c>
      <c r="B6" s="85" t="str">
        <f>'PANEL DE CONTROL DISTRITAL'!B6</f>
        <v xml:space="preserve">PROCESOS SUSTANTIVOS E INDICADORES </v>
      </c>
      <c r="C6" s="85"/>
      <c r="D6" s="85"/>
      <c r="E6" s="85"/>
      <c r="F6" s="85"/>
      <c r="G6" s="85"/>
      <c r="H6" s="85"/>
      <c r="I6" s="93" t="s">
        <v>11</v>
      </c>
      <c r="J6" s="93"/>
      <c r="K6" s="93"/>
      <c r="L6" s="93"/>
      <c r="M6" s="93"/>
      <c r="N6" s="93"/>
      <c r="O6" s="93"/>
      <c r="P6" s="93"/>
      <c r="Q6" s="93"/>
      <c r="R6" s="93"/>
      <c r="S6" s="93"/>
      <c r="T6" s="93"/>
      <c r="U6" s="93"/>
      <c r="V6" s="86" t="s">
        <v>7</v>
      </c>
    </row>
    <row r="7" spans="1:34" ht="17.25" customHeight="1" thickTop="1" thickBot="1" x14ac:dyDescent="0.3">
      <c r="A7" s="84"/>
      <c r="B7" s="85" t="str">
        <f>'PANEL DE CONTROL DISTRITAL'!B7</f>
        <v>DESCRIPCIÓN</v>
      </c>
      <c r="C7" s="85"/>
      <c r="D7" s="85"/>
      <c r="E7" s="85" t="str">
        <f>'PANEL DE CONTROL DISTRITAL'!E7</f>
        <v>MEDICIÓN</v>
      </c>
      <c r="F7" s="85"/>
      <c r="G7" s="85"/>
      <c r="H7" s="85"/>
      <c r="I7" s="94" t="s">
        <v>57</v>
      </c>
      <c r="J7" s="94"/>
      <c r="K7" s="94"/>
      <c r="L7" s="94"/>
      <c r="M7" s="94"/>
      <c r="N7" s="94"/>
      <c r="O7" s="94"/>
      <c r="P7" s="94"/>
      <c r="Q7" s="94"/>
      <c r="R7" s="94"/>
      <c r="S7" s="94"/>
      <c r="T7" s="94"/>
      <c r="U7" s="94"/>
      <c r="V7" s="86"/>
    </row>
    <row r="8" spans="1:34" ht="5.25" customHeight="1" thickTop="1" thickBot="1" x14ac:dyDescent="0.3">
      <c r="A8" s="84"/>
      <c r="B8" s="95"/>
      <c r="C8" s="96"/>
      <c r="D8" s="96"/>
      <c r="E8" s="96"/>
      <c r="F8" s="96"/>
      <c r="G8" s="96"/>
      <c r="H8" s="96"/>
      <c r="I8" s="96"/>
      <c r="J8" s="96"/>
      <c r="K8" s="96"/>
      <c r="L8" s="96"/>
      <c r="M8" s="96"/>
      <c r="N8" s="96"/>
      <c r="O8" s="96"/>
      <c r="P8" s="96"/>
      <c r="Q8" s="96"/>
      <c r="R8" s="96"/>
      <c r="S8" s="96"/>
      <c r="T8" s="96"/>
      <c r="U8" s="96"/>
      <c r="V8" s="86"/>
    </row>
    <row r="9" spans="1:34" s="2" customFormat="1" ht="29.25" customHeight="1" thickTop="1" thickBot="1" x14ac:dyDescent="0.3">
      <c r="A9" s="8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36" t="str">
        <f>'PANEL DE CONTROL DISTRITAL'!H8</f>
        <v>Nominativo</v>
      </c>
      <c r="I9" s="29" t="str">
        <f>'090151'!I9</f>
        <v>2024-28</v>
      </c>
      <c r="J9" s="29" t="str">
        <f>'090151'!J9</f>
        <v>2024-29</v>
      </c>
      <c r="K9" s="29" t="str">
        <f>'090151'!K9</f>
        <v>2024-30</v>
      </c>
      <c r="L9" s="29" t="str">
        <f>'090151'!L9</f>
        <v>2024-31</v>
      </c>
      <c r="M9" s="29" t="str">
        <f>'090151'!M9</f>
        <v>2024-32</v>
      </c>
      <c r="N9" s="29" t="str">
        <f>'090151'!N9</f>
        <v>2024-33</v>
      </c>
      <c r="O9" s="29" t="str">
        <f>'090151'!O9</f>
        <v>2024-34</v>
      </c>
      <c r="P9" s="29" t="str">
        <f>'090151'!P9</f>
        <v>2024-35</v>
      </c>
      <c r="Q9" s="29" t="str">
        <f>'090151'!Q9</f>
        <v>2024-36</v>
      </c>
      <c r="R9" s="29" t="str">
        <f>'090151'!R9</f>
        <v>2024-37</v>
      </c>
      <c r="S9" s="29" t="str">
        <f>'090151'!S9</f>
        <v>2024-38</v>
      </c>
      <c r="T9" s="29" t="str">
        <f>'090151'!T9</f>
        <v>2024-39</v>
      </c>
      <c r="U9" s="29" t="str">
        <f>'090151'!U9</f>
        <v>2024-40</v>
      </c>
      <c r="V9" s="86"/>
    </row>
    <row r="10" spans="1:34" s="2" customFormat="1" ht="50.15" customHeight="1" thickTop="1" thickBot="1" x14ac:dyDescent="0.3">
      <c r="A10" s="98">
        <f>'PANEL DE CONTROL DISTRITAL'!A9</f>
        <v>1</v>
      </c>
      <c r="B10" s="100" t="str">
        <f>'PANEL DE CONTROL DISTRITAL'!B9</f>
        <v>Entrevista</v>
      </c>
      <c r="C10" s="97" t="str">
        <f>'PANEL DE CONTROL DISTRITAL'!C9</f>
        <v xml:space="preserve"> Auxiliar de Atención Ciudadana</v>
      </c>
      <c r="D10" s="101" t="str">
        <f>'PANEL DE CONTROL DISTRITAL'!D9</f>
        <v>Fichas requisitadas correctamente.</v>
      </c>
      <c r="E10" s="97" t="str">
        <f>'PANEL DE CONTROL DISTRITAL'!E9</f>
        <v>(Fichas requisitadas correctamente / Fichas revisadas en la muestra del 10%) x 100</v>
      </c>
      <c r="F10" s="102" t="str">
        <f>'PANEL DE CONTROL DISTRITAL'!F9</f>
        <v>Semanal (remesa)</v>
      </c>
      <c r="G10" s="103">
        <f>'PANEL DE CONTROL DISTRITAL'!G9</f>
        <v>0.9</v>
      </c>
      <c r="H10" s="27" t="str">
        <f>'PANEL DE CONTROL DISTRITAL'!H9</f>
        <v>Fichas requistadas correctamente</v>
      </c>
      <c r="I10" s="25">
        <v>81</v>
      </c>
      <c r="J10" s="25">
        <v>178</v>
      </c>
      <c r="K10" s="25">
        <v>181</v>
      </c>
      <c r="L10" s="25">
        <v>169</v>
      </c>
      <c r="M10" s="25">
        <v>163</v>
      </c>
      <c r="N10" s="25">
        <v>164</v>
      </c>
      <c r="O10" s="25">
        <v>136</v>
      </c>
      <c r="P10" s="25">
        <v>120</v>
      </c>
      <c r="Q10" s="25">
        <v>193</v>
      </c>
      <c r="R10" s="25">
        <v>173</v>
      </c>
      <c r="S10" s="25">
        <v>173</v>
      </c>
      <c r="T10" s="25">
        <v>173</v>
      </c>
      <c r="U10" s="25">
        <v>170</v>
      </c>
      <c r="V10" s="99">
        <f>IFERROR(SUM(I10:U10)/SUM(I11:U11),0)</f>
        <v>1</v>
      </c>
    </row>
    <row r="11" spans="1:34" s="2" customFormat="1" ht="50.15" customHeight="1" thickTop="1" thickBot="1" x14ac:dyDescent="0.3">
      <c r="A11" s="98"/>
      <c r="B11" s="100"/>
      <c r="C11" s="97"/>
      <c r="D11" s="101"/>
      <c r="E11" s="97"/>
      <c r="F11" s="102"/>
      <c r="G11" s="103"/>
      <c r="H11" s="27" t="str">
        <f>'PANEL DE CONTROL DISTRITAL'!H10</f>
        <v>Fichas revisadas en la Muestra del 10%</v>
      </c>
      <c r="I11" s="37">
        <v>81</v>
      </c>
      <c r="J11" s="37">
        <v>178</v>
      </c>
      <c r="K11" s="37">
        <v>181</v>
      </c>
      <c r="L11" s="37">
        <v>169</v>
      </c>
      <c r="M11" s="37">
        <v>163</v>
      </c>
      <c r="N11" s="37">
        <v>164</v>
      </c>
      <c r="O11" s="37">
        <v>136</v>
      </c>
      <c r="P11" s="37">
        <v>120</v>
      </c>
      <c r="Q11" s="37">
        <v>193</v>
      </c>
      <c r="R11" s="37">
        <v>173</v>
      </c>
      <c r="S11" s="37">
        <v>173</v>
      </c>
      <c r="T11" s="37">
        <v>173</v>
      </c>
      <c r="U11" s="37">
        <v>170</v>
      </c>
      <c r="V11" s="99"/>
    </row>
    <row r="12" spans="1:34" s="39" customFormat="1" ht="8.15" customHeight="1" thickTop="1" thickBot="1" x14ac:dyDescent="0.3">
      <c r="A12" s="98"/>
      <c r="B12" s="98"/>
      <c r="C12" s="98"/>
      <c r="D12" s="98"/>
      <c r="E12" s="98"/>
      <c r="F12" s="98"/>
      <c r="G12" s="98"/>
      <c r="H12" s="98"/>
      <c r="I12" s="98"/>
      <c r="J12" s="98"/>
      <c r="K12" s="98"/>
      <c r="L12" s="98"/>
      <c r="M12" s="98"/>
      <c r="N12" s="98"/>
      <c r="O12" s="98"/>
      <c r="P12" s="98"/>
      <c r="Q12" s="98"/>
      <c r="R12" s="98"/>
      <c r="S12" s="98"/>
      <c r="T12" s="98"/>
      <c r="U12" s="98"/>
      <c r="V12" s="98"/>
      <c r="W12" s="38"/>
      <c r="X12" s="38"/>
      <c r="Y12" s="38"/>
      <c r="Z12" s="38"/>
      <c r="AA12" s="38"/>
      <c r="AB12" s="38"/>
      <c r="AC12" s="38"/>
      <c r="AD12" s="38"/>
      <c r="AE12" s="38"/>
      <c r="AF12" s="38"/>
      <c r="AG12" s="38"/>
      <c r="AH12" s="38"/>
    </row>
    <row r="13" spans="1:34" s="3" customFormat="1" ht="50.15" customHeight="1" thickTop="1" thickBot="1" x14ac:dyDescent="0.3">
      <c r="A13" s="98">
        <f>'PANEL DE CONTROL DISTRITAL'!A12</f>
        <v>2</v>
      </c>
      <c r="B13" s="100" t="str">
        <f>'PANEL DE CONTROL DISTRITAL'!B12</f>
        <v>Trámite</v>
      </c>
      <c r="C13" s="97" t="str">
        <f>'PANEL DE CONTROL DISTRITAL'!C12</f>
        <v>Operador de Equipo Tecnológico</v>
      </c>
      <c r="D13" s="101" t="str">
        <f>'PANEL DE CONTROL DISTRITAL'!D12</f>
        <v>Trámites exitosos.</v>
      </c>
      <c r="E13" s="97" t="str">
        <f>'PANEL DE CONTROL DISTRITAL'!E12</f>
        <v>(Número de trámites exitosos / Número de trámites aplicados) x 100</v>
      </c>
      <c r="F13" s="102" t="str">
        <f>'PANEL DE CONTROL DISTRITAL'!F12</f>
        <v>Semanal (remesa)</v>
      </c>
      <c r="G13" s="103">
        <f>'PANEL DE CONTROL DISTRITAL'!G12</f>
        <v>0.9</v>
      </c>
      <c r="H13" s="27" t="str">
        <f>'PANEL DE CONTROL DISTRITAL'!H12</f>
        <v>Número de trámites exitosos</v>
      </c>
      <c r="I13" s="25">
        <v>803</v>
      </c>
      <c r="J13" s="25">
        <v>1781</v>
      </c>
      <c r="K13" s="25">
        <v>1811</v>
      </c>
      <c r="L13" s="25">
        <v>1687</v>
      </c>
      <c r="M13" s="25">
        <v>1630</v>
      </c>
      <c r="N13" s="25">
        <v>1634</v>
      </c>
      <c r="O13" s="25">
        <v>1362</v>
      </c>
      <c r="P13" s="25">
        <v>1202</v>
      </c>
      <c r="Q13" s="25">
        <v>1929</v>
      </c>
      <c r="R13" s="25">
        <v>1723</v>
      </c>
      <c r="S13" s="25">
        <v>1719</v>
      </c>
      <c r="T13" s="25">
        <v>1739</v>
      </c>
      <c r="U13" s="25">
        <v>1701</v>
      </c>
      <c r="V13" s="99">
        <f>IFERROR(SUM(I13:U13)/SUM(I14:U14),0)</f>
        <v>0.99634562677309224</v>
      </c>
    </row>
    <row r="14" spans="1:34" s="3" customFormat="1" ht="50.15" customHeight="1" thickTop="1" thickBot="1" x14ac:dyDescent="0.3">
      <c r="A14" s="98"/>
      <c r="B14" s="100"/>
      <c r="C14" s="97"/>
      <c r="D14" s="101"/>
      <c r="E14" s="97"/>
      <c r="F14" s="102"/>
      <c r="G14" s="103"/>
      <c r="H14" s="27" t="str">
        <f>'PANEL DE CONTROL DISTRITAL'!H13</f>
        <v>Número de trámites aplicados</v>
      </c>
      <c r="I14" s="37">
        <v>805</v>
      </c>
      <c r="J14" s="37">
        <v>1785</v>
      </c>
      <c r="K14" s="37">
        <v>1815</v>
      </c>
      <c r="L14" s="37">
        <v>1697</v>
      </c>
      <c r="M14" s="37">
        <v>1637</v>
      </c>
      <c r="N14" s="37">
        <v>1642</v>
      </c>
      <c r="O14" s="37">
        <v>1368</v>
      </c>
      <c r="P14" s="37">
        <v>1209</v>
      </c>
      <c r="Q14" s="37">
        <v>1936</v>
      </c>
      <c r="R14" s="37">
        <v>1732</v>
      </c>
      <c r="S14" s="37">
        <v>1731</v>
      </c>
      <c r="T14" s="37">
        <v>1739</v>
      </c>
      <c r="U14" s="37">
        <v>1701</v>
      </c>
      <c r="V14" s="99"/>
    </row>
    <row r="15" spans="1:34" s="39" customFormat="1" ht="8.15" customHeight="1" thickTop="1" thickBot="1" x14ac:dyDescent="0.3">
      <c r="A15" s="98"/>
      <c r="B15" s="98"/>
      <c r="C15" s="98"/>
      <c r="D15" s="98"/>
      <c r="E15" s="98"/>
      <c r="F15" s="98"/>
      <c r="G15" s="98"/>
      <c r="H15" s="98"/>
      <c r="I15" s="98"/>
      <c r="J15" s="98"/>
      <c r="K15" s="98"/>
      <c r="L15" s="98"/>
      <c r="M15" s="98"/>
      <c r="N15" s="98"/>
      <c r="O15" s="98"/>
      <c r="P15" s="98"/>
      <c r="Q15" s="98"/>
      <c r="R15" s="98"/>
      <c r="S15" s="98"/>
      <c r="T15" s="98"/>
      <c r="U15" s="98"/>
      <c r="V15" s="98"/>
      <c r="W15" s="38"/>
      <c r="X15" s="38"/>
      <c r="Y15" s="38"/>
      <c r="Z15" s="38"/>
      <c r="AA15" s="38"/>
      <c r="AB15" s="38"/>
      <c r="AC15" s="38"/>
      <c r="AD15" s="38"/>
      <c r="AE15" s="38"/>
      <c r="AF15" s="38"/>
      <c r="AG15" s="38"/>
      <c r="AH15" s="38"/>
    </row>
    <row r="16" spans="1:34" s="3" customFormat="1" ht="50.15" customHeight="1" thickTop="1" thickBot="1" x14ac:dyDescent="0.3">
      <c r="A16" s="98">
        <f>'PANEL DE CONTROL DISTRITAL'!A15</f>
        <v>3</v>
      </c>
      <c r="B16" s="100" t="str">
        <f>'PANEL DE CONTROL DISTRITAL'!B15</f>
        <v>Transferencia de la Información.</v>
      </c>
      <c r="C16" s="97" t="str">
        <f>'PANEL DE CONTROL DISTRITAL'!C15</f>
        <v>Responsable de Módulo</v>
      </c>
      <c r="D16" s="101" t="str">
        <f>'PANEL DE CONTROL DISTRITAL'!D15</f>
        <v>Reenvíos exitosos.</v>
      </c>
      <c r="E16" s="97" t="str">
        <f>'PANEL DE CONTROL DISTRITAL'!E15</f>
        <v>(Ejecución de los scripts de reenvío de notificaciones / Solicitud de reenvíos de scripts requeridos) x100</v>
      </c>
      <c r="F16" s="102" t="str">
        <f>'PANEL DE CONTROL DISTRITAL'!F15</f>
        <v>Semanal (remesa)</v>
      </c>
      <c r="G16" s="103">
        <f>'PANEL DE CONTROL DISTRITAL'!G15</f>
        <v>1</v>
      </c>
      <c r="H16" s="27" t="str">
        <f>'PANEL DE CONTROL DISTRITAL'!H15</f>
        <v>Ejecución de los scripts de reenvío de notificaciones</v>
      </c>
      <c r="I16" s="25">
        <v>1</v>
      </c>
      <c r="J16" s="25">
        <v>0</v>
      </c>
      <c r="K16" s="25">
        <v>0</v>
      </c>
      <c r="L16" s="25">
        <v>0</v>
      </c>
      <c r="M16" s="25">
        <v>1</v>
      </c>
      <c r="N16" s="25">
        <v>1</v>
      </c>
      <c r="O16" s="25">
        <v>1</v>
      </c>
      <c r="P16" s="25">
        <v>1</v>
      </c>
      <c r="Q16" s="25">
        <v>1</v>
      </c>
      <c r="R16" s="25">
        <v>1</v>
      </c>
      <c r="S16" s="25">
        <v>1</v>
      </c>
      <c r="T16" s="25">
        <v>1</v>
      </c>
      <c r="U16" s="25">
        <v>0</v>
      </c>
      <c r="V16" s="99">
        <f>IFERROR(SUM(I16:U16)/SUM(I17:U17),1)</f>
        <v>1</v>
      </c>
    </row>
    <row r="17" spans="1:34" s="3" customFormat="1" ht="50.15" customHeight="1" thickTop="1" thickBot="1" x14ac:dyDescent="0.3">
      <c r="A17" s="98"/>
      <c r="B17" s="100"/>
      <c r="C17" s="97"/>
      <c r="D17" s="101"/>
      <c r="E17" s="97"/>
      <c r="F17" s="102"/>
      <c r="G17" s="103"/>
      <c r="H17" s="27" t="str">
        <f>'PANEL DE CONTROL DISTRITAL'!H16</f>
        <v>Solicitud de reevíos de scripts requeridos</v>
      </c>
      <c r="I17" s="37">
        <v>1</v>
      </c>
      <c r="J17" s="37">
        <v>0</v>
      </c>
      <c r="K17" s="37">
        <v>0</v>
      </c>
      <c r="L17" s="37">
        <v>0</v>
      </c>
      <c r="M17" s="37">
        <v>1</v>
      </c>
      <c r="N17" s="37">
        <v>1</v>
      </c>
      <c r="O17" s="37">
        <v>1</v>
      </c>
      <c r="P17" s="37">
        <v>1</v>
      </c>
      <c r="Q17" s="37">
        <v>1</v>
      </c>
      <c r="R17" s="37">
        <v>1</v>
      </c>
      <c r="S17" s="37">
        <v>1</v>
      </c>
      <c r="T17" s="37">
        <v>1</v>
      </c>
      <c r="U17" s="37">
        <v>0</v>
      </c>
      <c r="V17" s="99"/>
    </row>
    <row r="18" spans="1:34" s="39" customFormat="1" ht="8.15" customHeight="1" thickTop="1" thickBot="1" x14ac:dyDescent="0.3">
      <c r="A18" s="98"/>
      <c r="B18" s="98"/>
      <c r="C18" s="98"/>
      <c r="D18" s="98"/>
      <c r="E18" s="98"/>
      <c r="F18" s="98"/>
      <c r="G18" s="98"/>
      <c r="H18" s="98"/>
      <c r="I18" s="98"/>
      <c r="J18" s="98"/>
      <c r="K18" s="98"/>
      <c r="L18" s="98"/>
      <c r="M18" s="98"/>
      <c r="N18" s="98"/>
      <c r="O18" s="98"/>
      <c r="P18" s="98"/>
      <c r="Q18" s="98"/>
      <c r="R18" s="98"/>
      <c r="S18" s="98"/>
      <c r="T18" s="98"/>
      <c r="U18" s="98"/>
      <c r="V18" s="98"/>
      <c r="W18" s="38"/>
      <c r="X18" s="38"/>
      <c r="Y18" s="38"/>
      <c r="Z18" s="38"/>
      <c r="AA18" s="38"/>
      <c r="AB18" s="38"/>
      <c r="AC18" s="38"/>
      <c r="AD18" s="38"/>
      <c r="AE18" s="38"/>
      <c r="AF18" s="38"/>
      <c r="AG18" s="38"/>
      <c r="AH18" s="38"/>
    </row>
    <row r="19" spans="1:34" s="3" customFormat="1" ht="50.15" customHeight="1" thickTop="1" thickBot="1" x14ac:dyDescent="0.3">
      <c r="A19" s="98">
        <f>'PANEL DE CONTROL DISTRITAL'!A18</f>
        <v>4</v>
      </c>
      <c r="B19" s="100" t="str">
        <f>'PANEL DE CONTROL DISTRITAL'!B18</f>
        <v>Conciliación de Credenciales para Votar.</v>
      </c>
      <c r="C19" s="97" t="str">
        <f>'PANEL DE CONTROL DISTRITAL'!C18</f>
        <v>Responsable de Módulo</v>
      </c>
      <c r="D19" s="101" t="str">
        <f>'PANEL DE CONTROL DISTRITAL'!D18</f>
        <v>Credenciales disponibles para entrega.</v>
      </c>
      <c r="E19" s="97" t="str">
        <f>'PANEL DE CONTROL DISTRITAL'!E18</f>
        <v>[(Credenciales recibidas - Credenciales inconsistentes) / Credenciales recibidas] x 100</v>
      </c>
      <c r="F19" s="102" t="str">
        <f>'PANEL DE CONTROL DISTRITAL'!F18</f>
        <v>Semanal (remesa)</v>
      </c>
      <c r="G19" s="103">
        <f>'PANEL DE CONTROL DISTRITAL'!G18</f>
        <v>0.9</v>
      </c>
      <c r="H19" s="27" t="str">
        <f>'PANEL DE CONTROL DISTRITAL'!H18</f>
        <v xml:space="preserve">Credenciales Recibidas - Credenciales inconsistentes </v>
      </c>
      <c r="I19" s="25">
        <v>492</v>
      </c>
      <c r="J19" s="25">
        <v>1227</v>
      </c>
      <c r="K19" s="25">
        <v>1856</v>
      </c>
      <c r="L19" s="25">
        <v>1714</v>
      </c>
      <c r="M19" s="25">
        <v>1639</v>
      </c>
      <c r="N19" s="25">
        <v>1694</v>
      </c>
      <c r="O19" s="25">
        <v>1389</v>
      </c>
      <c r="P19" s="25">
        <v>1299</v>
      </c>
      <c r="Q19" s="25">
        <v>1294</v>
      </c>
      <c r="R19" s="25">
        <v>2151</v>
      </c>
      <c r="S19" s="25">
        <v>1754</v>
      </c>
      <c r="T19" s="25">
        <v>1719</v>
      </c>
      <c r="U19" s="25">
        <v>1685</v>
      </c>
      <c r="V19" s="99">
        <f>IFERROR(SUM(I19:U19)/SUM(I20:U20),0)</f>
        <v>1</v>
      </c>
    </row>
    <row r="20" spans="1:34" s="3" customFormat="1" ht="50.15" customHeight="1" thickTop="1" thickBot="1" x14ac:dyDescent="0.3">
      <c r="A20" s="98"/>
      <c r="B20" s="100"/>
      <c r="C20" s="97"/>
      <c r="D20" s="101"/>
      <c r="E20" s="97"/>
      <c r="F20" s="102"/>
      <c r="G20" s="103"/>
      <c r="H20" s="27" t="str">
        <f>'PANEL DE CONTROL DISTRITAL'!H19</f>
        <v xml:space="preserve">Credenciales recibidas </v>
      </c>
      <c r="I20" s="37">
        <v>492</v>
      </c>
      <c r="J20" s="37">
        <v>1227</v>
      </c>
      <c r="K20" s="37">
        <v>1856</v>
      </c>
      <c r="L20" s="37">
        <v>1714</v>
      </c>
      <c r="M20" s="37">
        <v>1639</v>
      </c>
      <c r="N20" s="37">
        <v>1694</v>
      </c>
      <c r="O20" s="37">
        <v>1389</v>
      </c>
      <c r="P20" s="37">
        <v>1299</v>
      </c>
      <c r="Q20" s="37">
        <v>1294</v>
      </c>
      <c r="R20" s="37">
        <v>2151</v>
      </c>
      <c r="S20" s="37">
        <v>1754</v>
      </c>
      <c r="T20" s="37">
        <v>1719</v>
      </c>
      <c r="U20" s="37">
        <v>1685</v>
      </c>
      <c r="V20" s="99"/>
    </row>
    <row r="21" spans="1:34" s="39" customFormat="1" ht="8.15" customHeight="1" thickTop="1" thickBot="1" x14ac:dyDescent="0.3">
      <c r="A21" s="40"/>
      <c r="B21" s="41"/>
      <c r="C21" s="42"/>
      <c r="D21" s="43"/>
      <c r="E21" s="42"/>
      <c r="F21" s="44"/>
      <c r="G21" s="45"/>
      <c r="H21" s="46"/>
      <c r="I21" s="47"/>
      <c r="J21" s="47"/>
      <c r="K21" s="47"/>
      <c r="L21" s="47"/>
      <c r="M21" s="47"/>
      <c r="N21" s="47"/>
      <c r="O21" s="47"/>
      <c r="P21" s="47"/>
      <c r="Q21" s="47"/>
      <c r="R21" s="47"/>
      <c r="S21" s="47"/>
      <c r="T21" s="47"/>
      <c r="U21" s="47"/>
      <c r="V21" s="48"/>
      <c r="W21" s="38"/>
      <c r="X21" s="38"/>
      <c r="Y21" s="38"/>
      <c r="Z21" s="38"/>
      <c r="AA21" s="38"/>
      <c r="AB21" s="38"/>
      <c r="AC21" s="38"/>
      <c r="AD21" s="38"/>
      <c r="AE21" s="38"/>
      <c r="AF21" s="38"/>
      <c r="AG21" s="38"/>
      <c r="AH21" s="38"/>
    </row>
    <row r="22" spans="1:34" s="3" customFormat="1" ht="50.15" customHeight="1" thickTop="1" thickBot="1" x14ac:dyDescent="0.3">
      <c r="A22" s="98">
        <f>'PANEL DE CONTROL DISTRITAL'!A21</f>
        <v>5</v>
      </c>
      <c r="B22" s="100" t="str">
        <f>'PANEL DE CONTROL DISTRITAL'!B21</f>
        <v>Conciliación de Credenciales para Votar.</v>
      </c>
      <c r="C22" s="97" t="str">
        <f>'PANEL DE CONTROL DISTRITAL'!C21</f>
        <v>Responsable de Módulo</v>
      </c>
      <c r="D22" s="101" t="str">
        <f>'PANEL DE CONTROL DISTRITAL'!D21</f>
        <v>Arqueo de credenciales.</v>
      </c>
      <c r="E22" s="97" t="str">
        <f>'PANEL DE CONTROL DISTRITAL'!E21</f>
        <v>(Credenciales disponibles (físicas) / Credenciales disponibles registradas en SIIRFE-MAC) x 100</v>
      </c>
      <c r="F22" s="102" t="str">
        <f>'PANEL DE CONTROL DISTRITAL'!F21</f>
        <v>Semanal (remesa)</v>
      </c>
      <c r="G22" s="103">
        <f>'PANEL DE CONTROL DISTRITAL'!G21</f>
        <v>1</v>
      </c>
      <c r="H22" s="27" t="str">
        <f>'PANEL DE CONTROL DISTRITAL'!H21</f>
        <v>Credenciales disponibles (físicas)</v>
      </c>
      <c r="I22" s="25">
        <v>1048</v>
      </c>
      <c r="J22" s="25">
        <v>1755</v>
      </c>
      <c r="K22" s="25">
        <v>2469</v>
      </c>
      <c r="L22" s="25">
        <v>2519</v>
      </c>
      <c r="M22" s="25">
        <v>2503</v>
      </c>
      <c r="N22" s="25">
        <v>2554</v>
      </c>
      <c r="O22" s="25">
        <v>2382</v>
      </c>
      <c r="P22" s="25">
        <v>2248</v>
      </c>
      <c r="Q22" s="25">
        <v>2207</v>
      </c>
      <c r="R22" s="25">
        <v>2778</v>
      </c>
      <c r="S22" s="25">
        <v>2815</v>
      </c>
      <c r="T22" s="25">
        <v>2750</v>
      </c>
      <c r="U22" s="25">
        <v>2789</v>
      </c>
      <c r="V22" s="99">
        <f>IFERROR(SUM(I22:U22)/SUM(I23:U23),0)</f>
        <v>1</v>
      </c>
    </row>
    <row r="23" spans="1:34" s="3" customFormat="1" ht="50.15" customHeight="1" thickTop="1" thickBot="1" x14ac:dyDescent="0.3">
      <c r="A23" s="98"/>
      <c r="B23" s="100"/>
      <c r="C23" s="97"/>
      <c r="D23" s="101"/>
      <c r="E23" s="97"/>
      <c r="F23" s="102"/>
      <c r="G23" s="103"/>
      <c r="H23" s="27" t="str">
        <f>'PANEL DE CONTROL DISTRITAL'!H22</f>
        <v>Credenciales disponibles registradas en SIIRFE</v>
      </c>
      <c r="I23" s="37">
        <v>1048</v>
      </c>
      <c r="J23" s="37">
        <v>1755</v>
      </c>
      <c r="K23" s="37">
        <v>2469</v>
      </c>
      <c r="L23" s="37">
        <v>2519</v>
      </c>
      <c r="M23" s="37">
        <v>2503</v>
      </c>
      <c r="N23" s="37">
        <v>2554</v>
      </c>
      <c r="O23" s="37">
        <v>2382</v>
      </c>
      <c r="P23" s="37">
        <v>2248</v>
      </c>
      <c r="Q23" s="37">
        <v>2207</v>
      </c>
      <c r="R23" s="37">
        <v>2778</v>
      </c>
      <c r="S23" s="37">
        <v>2815</v>
      </c>
      <c r="T23" s="37">
        <v>2750</v>
      </c>
      <c r="U23" s="37">
        <v>2789</v>
      </c>
      <c r="V23" s="99"/>
    </row>
    <row r="24" spans="1:34" s="4" customFormat="1" ht="8.25" customHeight="1" thickTop="1" thickBot="1" x14ac:dyDescent="0.3">
      <c r="A24" s="98"/>
      <c r="B24" s="98"/>
      <c r="C24" s="98"/>
      <c r="D24" s="98"/>
      <c r="E24" s="98"/>
      <c r="F24" s="98"/>
      <c r="G24" s="98"/>
      <c r="H24" s="98"/>
      <c r="I24" s="98"/>
      <c r="J24" s="98"/>
      <c r="K24" s="98"/>
      <c r="L24" s="98"/>
      <c r="M24" s="98"/>
      <c r="N24" s="98"/>
      <c r="O24" s="98"/>
      <c r="P24" s="98"/>
      <c r="Q24" s="98"/>
      <c r="R24" s="98"/>
      <c r="S24" s="98"/>
      <c r="T24" s="98"/>
      <c r="U24" s="98"/>
      <c r="V24" s="98"/>
    </row>
    <row r="25" spans="1:34" ht="50.15" customHeight="1" thickTop="1" thickBot="1" x14ac:dyDescent="0.3">
      <c r="A25" s="98">
        <f>'PANEL DE CONTROL DISTRITAL'!A24</f>
        <v>6</v>
      </c>
      <c r="B25" s="100" t="str">
        <f>'PANEL DE CONTROL DISTRITAL'!B24</f>
        <v>Entrega de la Credencial para Votar.</v>
      </c>
      <c r="C25" s="97" t="str">
        <f>'PANEL DE CONTROL DISTRITAL'!C24</f>
        <v>Operador de Equipo Tecnológico</v>
      </c>
      <c r="D25" s="101" t="str">
        <f>'PANEL DE CONTROL DISTRITAL'!D24</f>
        <v>Efectividad de entrega de CPV en MAC.</v>
      </c>
      <c r="E25" s="97" t="str">
        <f>'PANEL DE CONTROL DISTRITAL'!E24</f>
        <v>(Total de credenciales entregadas / Total de ciudadanas y ciudadanos que acuden al MAC a recoger su credencial) x 100</v>
      </c>
      <c r="F25" s="102" t="str">
        <f>'PANEL DE CONTROL DISTRITAL'!F24</f>
        <v>Semanal (remesa)</v>
      </c>
      <c r="G25" s="103">
        <f>'PANEL DE CONTROL DISTRITAL'!G24</f>
        <v>0.9</v>
      </c>
      <c r="H25" s="27" t="str">
        <f>'PANEL DE CONTROL DISTRITAL'!H24</f>
        <v xml:space="preserve">Total de credenciales entregadas </v>
      </c>
      <c r="I25" s="25">
        <v>38</v>
      </c>
      <c r="J25" s="25">
        <v>520</v>
      </c>
      <c r="K25" s="25">
        <v>1142</v>
      </c>
      <c r="L25" s="25">
        <v>1663</v>
      </c>
      <c r="M25" s="25">
        <v>1610</v>
      </c>
      <c r="N25" s="25">
        <v>1643</v>
      </c>
      <c r="O25" s="25">
        <v>1561</v>
      </c>
      <c r="P25" s="25">
        <v>1433</v>
      </c>
      <c r="Q25" s="25">
        <v>1335</v>
      </c>
      <c r="R25" s="25">
        <v>1563</v>
      </c>
      <c r="S25" s="25">
        <v>1717</v>
      </c>
      <c r="T25" s="25">
        <v>1784</v>
      </c>
      <c r="U25" s="25">
        <v>1645</v>
      </c>
      <c r="V25" s="99">
        <f>IFERROR(SUM(I25:U25)/SUM(I26:U26),0)</f>
        <v>0.99118522261523778</v>
      </c>
    </row>
    <row r="26" spans="1:34" ht="50.15" customHeight="1" thickTop="1" thickBot="1" x14ac:dyDescent="0.3">
      <c r="A26" s="98"/>
      <c r="B26" s="100"/>
      <c r="C26" s="97"/>
      <c r="D26" s="101"/>
      <c r="E26" s="97"/>
      <c r="F26" s="102"/>
      <c r="G26" s="103"/>
      <c r="H26" s="27" t="str">
        <f>'PANEL DE CONTROL DISTRITAL'!H25</f>
        <v xml:space="preserve"> Total de ciudadanos que acuden a MAC a recoger su credencial</v>
      </c>
      <c r="I26" s="37">
        <v>38</v>
      </c>
      <c r="J26" s="37">
        <v>530</v>
      </c>
      <c r="K26" s="37">
        <v>1150</v>
      </c>
      <c r="L26" s="37">
        <v>1668</v>
      </c>
      <c r="M26" s="37">
        <v>1635</v>
      </c>
      <c r="N26" s="37">
        <v>1645</v>
      </c>
      <c r="O26" s="37">
        <v>1578</v>
      </c>
      <c r="P26" s="37">
        <v>1456</v>
      </c>
      <c r="Q26" s="37">
        <v>1348</v>
      </c>
      <c r="R26" s="37">
        <v>1575</v>
      </c>
      <c r="S26" s="37">
        <v>1759</v>
      </c>
      <c r="T26" s="37">
        <v>1784</v>
      </c>
      <c r="U26" s="37">
        <v>1645</v>
      </c>
      <c r="V26" s="99"/>
    </row>
    <row r="27" spans="1:34" ht="15.75" customHeight="1" thickTop="1" x14ac:dyDescent="0.25">
      <c r="B27" s="1" t="s">
        <v>19</v>
      </c>
      <c r="H27" s="49"/>
      <c r="I27" s="50"/>
      <c r="J27" s="50"/>
      <c r="K27" s="50"/>
      <c r="L27" s="50"/>
      <c r="M27" s="50"/>
      <c r="N27" s="50"/>
      <c r="O27" s="50"/>
      <c r="P27" s="50"/>
      <c r="Q27" s="50"/>
      <c r="R27" s="50"/>
      <c r="S27" s="50"/>
      <c r="T27" s="50"/>
      <c r="U27" s="50"/>
      <c r="V27" s="14"/>
    </row>
    <row r="28" spans="1:34" ht="15.75" customHeight="1" x14ac:dyDescent="0.25">
      <c r="H28" s="51"/>
    </row>
    <row r="29" spans="1:34" ht="15.75" customHeight="1" x14ac:dyDescent="0.25">
      <c r="H29" s="51"/>
    </row>
    <row r="30" spans="1:34" ht="15.75" customHeight="1" x14ac:dyDescent="0.25">
      <c r="H30" s="51"/>
    </row>
    <row r="31" spans="1:34" ht="39" customHeight="1" x14ac:dyDescent="0.25">
      <c r="H31" s="51"/>
    </row>
    <row r="32" spans="1:34" ht="30" customHeight="1" x14ac:dyDescent="0.25">
      <c r="H32" s="51"/>
    </row>
    <row r="33" spans="2:8" ht="30" customHeight="1" thickBot="1" x14ac:dyDescent="0.3">
      <c r="H33" s="51"/>
    </row>
    <row r="34" spans="2:8" ht="30" customHeight="1" thickTop="1" thickBot="1" x14ac:dyDescent="0.3">
      <c r="B34" s="110" t="s">
        <v>16</v>
      </c>
      <c r="C34" s="110"/>
      <c r="D34" s="110"/>
      <c r="E34" s="110"/>
      <c r="F34" s="110"/>
      <c r="G34" s="110"/>
      <c r="H34" s="110"/>
    </row>
    <row r="35" spans="2:8" ht="30" customHeight="1" thickTop="1" thickBot="1" x14ac:dyDescent="0.3">
      <c r="B35" s="111" t="s">
        <v>17</v>
      </c>
      <c r="C35" s="111"/>
      <c r="D35" s="111"/>
      <c r="E35" s="111"/>
      <c r="F35" s="111"/>
      <c r="G35" s="112"/>
      <c r="H35" s="55" t="s">
        <v>18</v>
      </c>
    </row>
    <row r="36" spans="2:8" ht="30" customHeight="1" thickTop="1" x14ac:dyDescent="0.25">
      <c r="B36" s="104" t="s">
        <v>95</v>
      </c>
      <c r="C36" s="105"/>
      <c r="D36" s="105"/>
      <c r="E36" s="105"/>
      <c r="F36" s="105"/>
      <c r="G36" s="106"/>
      <c r="H36" s="104"/>
    </row>
    <row r="37" spans="2:8" ht="30" customHeight="1" thickBot="1" x14ac:dyDescent="0.3">
      <c r="B37" s="107"/>
      <c r="C37" s="108"/>
      <c r="D37" s="108"/>
      <c r="E37" s="108"/>
      <c r="F37" s="108"/>
      <c r="G37" s="109"/>
      <c r="H37" s="107"/>
    </row>
    <row r="38" spans="2:8" ht="30" customHeight="1" thickTop="1" x14ac:dyDescent="0.25"/>
  </sheetData>
  <mergeCells count="68">
    <mergeCell ref="B35:G35"/>
    <mergeCell ref="B36:G37"/>
    <mergeCell ref="H36:H37"/>
    <mergeCell ref="F25:F26"/>
    <mergeCell ref="G25:G26"/>
    <mergeCell ref="B34:H34"/>
    <mergeCell ref="A25:A26"/>
    <mergeCell ref="B25:B26"/>
    <mergeCell ref="C25:C26"/>
    <mergeCell ref="D25:D26"/>
    <mergeCell ref="E25:E26"/>
    <mergeCell ref="A1:V1"/>
    <mergeCell ref="F2:G2"/>
    <mergeCell ref="A4:V4"/>
    <mergeCell ref="A5:V5"/>
    <mergeCell ref="V25:V26"/>
    <mergeCell ref="A6:A9"/>
    <mergeCell ref="B6:H6"/>
    <mergeCell ref="I6:U6"/>
    <mergeCell ref="V6:V9"/>
    <mergeCell ref="B7:D7"/>
    <mergeCell ref="E7:H7"/>
    <mergeCell ref="I7:U7"/>
    <mergeCell ref="B8:U8"/>
    <mergeCell ref="A12:V12"/>
    <mergeCell ref="A10:A11"/>
    <mergeCell ref="B10:B11"/>
    <mergeCell ref="V10:V11"/>
    <mergeCell ref="F13:F14"/>
    <mergeCell ref="G13:G14"/>
    <mergeCell ref="V13:V14"/>
    <mergeCell ref="A15:V15"/>
    <mergeCell ref="A13:A14"/>
    <mergeCell ref="B13:B14"/>
    <mergeCell ref="C13:C14"/>
    <mergeCell ref="D13:D14"/>
    <mergeCell ref="E13:E14"/>
    <mergeCell ref="C10:C11"/>
    <mergeCell ref="D10:D11"/>
    <mergeCell ref="E10:E11"/>
    <mergeCell ref="F10:F11"/>
    <mergeCell ref="G10:G11"/>
    <mergeCell ref="F16:F17"/>
    <mergeCell ref="G16:G17"/>
    <mergeCell ref="V16:V17"/>
    <mergeCell ref="A18:V18"/>
    <mergeCell ref="A16:A17"/>
    <mergeCell ref="B16:B17"/>
    <mergeCell ref="C16:C17"/>
    <mergeCell ref="D16:D17"/>
    <mergeCell ref="E16:E17"/>
    <mergeCell ref="F19:F20"/>
    <mergeCell ref="G19:G20"/>
    <mergeCell ref="V19:V20"/>
    <mergeCell ref="A19:A20"/>
    <mergeCell ref="B19:B20"/>
    <mergeCell ref="C19:C20"/>
    <mergeCell ref="D19:D20"/>
    <mergeCell ref="E19:E20"/>
    <mergeCell ref="F22:F23"/>
    <mergeCell ref="G22:G23"/>
    <mergeCell ref="V22:V23"/>
    <mergeCell ref="A24:V24"/>
    <mergeCell ref="A22:A23"/>
    <mergeCell ref="B22:B23"/>
    <mergeCell ref="C22:C23"/>
    <mergeCell ref="D22:D23"/>
    <mergeCell ref="E22:E23"/>
  </mergeCells>
  <conditionalFormatting sqref="V10">
    <cfRule type="cellIs" dxfId="407" priority="21" operator="greaterThan">
      <formula>95%</formula>
    </cfRule>
    <cfRule type="cellIs" dxfId="406" priority="22" operator="greaterThanOrEqual">
      <formula>90%</formula>
    </cfRule>
    <cfRule type="cellIs" dxfId="405" priority="23" operator="lessThan">
      <formula>89.99%</formula>
    </cfRule>
  </conditionalFormatting>
  <conditionalFormatting sqref="V13">
    <cfRule type="cellIs" dxfId="404" priority="18" operator="greaterThan">
      <formula>95%</formula>
    </cfRule>
    <cfRule type="cellIs" dxfId="403" priority="19" operator="greaterThanOrEqual">
      <formula>90%</formula>
    </cfRule>
    <cfRule type="cellIs" dxfId="402" priority="20" operator="lessThan">
      <formula>89.99%</formula>
    </cfRule>
  </conditionalFormatting>
  <conditionalFormatting sqref="V19">
    <cfRule type="cellIs" dxfId="401" priority="12" operator="greaterThan">
      <formula>95%</formula>
    </cfRule>
    <cfRule type="cellIs" dxfId="400" priority="13" operator="greaterThanOrEqual">
      <formula>90%</formula>
    </cfRule>
    <cfRule type="cellIs" dxfId="399" priority="14" operator="lessThan">
      <formula>89.99%</formula>
    </cfRule>
  </conditionalFormatting>
  <conditionalFormatting sqref="V22">
    <cfRule type="cellIs" dxfId="398" priority="4" operator="greaterThanOrEqual">
      <formula>100%</formula>
    </cfRule>
    <cfRule type="cellIs" dxfId="397" priority="5" operator="lessThan">
      <formula>99.99%</formula>
    </cfRule>
  </conditionalFormatting>
  <conditionalFormatting sqref="V25">
    <cfRule type="cellIs" dxfId="396" priority="6" operator="greaterThan">
      <formula>95%</formula>
    </cfRule>
    <cfRule type="cellIs" dxfId="395" priority="7" operator="greaterThanOrEqual">
      <formula>90%</formula>
    </cfRule>
    <cfRule type="cellIs" dxfId="394" priority="8" operator="lessThan">
      <formula>89.99%</formula>
    </cfRule>
  </conditionalFormatting>
  <conditionalFormatting sqref="V16">
    <cfRule type="cellIs" dxfId="393" priority="1" operator="greaterThan">
      <formula>95%</formula>
    </cfRule>
    <cfRule type="cellIs" dxfId="392" priority="2" operator="greaterThanOrEqual">
      <formula>90%</formula>
    </cfRule>
    <cfRule type="cellIs" dxfId="391" priority="3" operator="lessThan">
      <formula>89.99%</formula>
    </cfRule>
  </conditionalFormatting>
  <conditionalFormatting sqref="I21:U21">
    <cfRule type="colorScale" priority="518">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A6EC8BBC-3FEB-465C-8445-15F9F7FD4E92}"/>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69C2"/>
  </sheetPr>
  <dimension ref="A1:AH38"/>
  <sheetViews>
    <sheetView showGridLines="0" topLeftCell="D2" zoomScale="70" zoomScaleNormal="70" workbookViewId="0">
      <selection activeCell="U16" sqref="U16"/>
    </sheetView>
  </sheetViews>
  <sheetFormatPr baseColWidth="10" defaultColWidth="11.453125" defaultRowHeight="30" customHeight="1" x14ac:dyDescent="0.25"/>
  <cols>
    <col min="1" max="1" width="10.54296875" style="1" bestFit="1" customWidth="1"/>
    <col min="2" max="2" width="19.08984375" style="1" bestFit="1" customWidth="1"/>
    <col min="3" max="3" width="19.08984375" style="1" customWidth="1"/>
    <col min="4" max="4" width="14.36328125" style="1" customWidth="1"/>
    <col min="5" max="5" width="21" style="1" customWidth="1"/>
    <col min="6" max="6" width="12.90625" style="1" customWidth="1"/>
    <col min="7" max="7" width="10.36328125" style="1" bestFit="1" customWidth="1"/>
    <col min="8" max="8" width="14.54296875" style="1" customWidth="1"/>
    <col min="9" max="21" width="10.6328125" style="1" customWidth="1"/>
    <col min="22" max="22" width="22.6328125" style="1" customWidth="1"/>
    <col min="23" max="16384" width="11.453125" style="1"/>
  </cols>
  <sheetData>
    <row r="1" spans="1:34" ht="40.5" customHeight="1" x14ac:dyDescent="0.25">
      <c r="A1" s="58" t="str">
        <f>'PANEL DE CONTROL DISTRITAL'!A1:Q1</f>
        <v>INSTITUTO NACIONAL ELECTORAL
SISTEMA DE GESTIÓN DE LA CALIDAD
CIUDAD DE MÉXICO</v>
      </c>
      <c r="B1" s="58"/>
      <c r="C1" s="58"/>
      <c r="D1" s="58"/>
      <c r="E1" s="58"/>
      <c r="F1" s="58"/>
      <c r="G1" s="58"/>
      <c r="H1" s="58"/>
      <c r="I1" s="58"/>
      <c r="J1" s="58"/>
      <c r="K1" s="58"/>
      <c r="L1" s="58"/>
      <c r="M1" s="58"/>
      <c r="N1" s="58"/>
      <c r="O1" s="58"/>
      <c r="P1" s="58"/>
      <c r="Q1" s="58"/>
      <c r="R1" s="58"/>
      <c r="S1" s="58"/>
      <c r="T1" s="58"/>
      <c r="U1" s="58"/>
      <c r="V1" s="58"/>
    </row>
    <row r="2" spans="1:34" ht="33.75" customHeight="1" x14ac:dyDescent="0.25">
      <c r="A2" s="12"/>
      <c r="B2" s="12"/>
      <c r="C2" s="12"/>
      <c r="D2" s="9" t="s">
        <v>13</v>
      </c>
      <c r="E2" s="9">
        <v>5</v>
      </c>
      <c r="F2" s="60" t="s">
        <v>14</v>
      </c>
      <c r="G2" s="60"/>
      <c r="H2" s="22">
        <v>90551</v>
      </c>
      <c r="I2" s="21"/>
      <c r="J2" s="21"/>
      <c r="K2" s="21"/>
      <c r="L2" s="21"/>
      <c r="M2" s="21"/>
      <c r="N2" s="21"/>
      <c r="O2" s="12"/>
      <c r="P2" s="12"/>
      <c r="Q2" s="12"/>
      <c r="R2" s="12"/>
      <c r="S2" s="12"/>
      <c r="T2" s="12"/>
      <c r="U2" s="12"/>
      <c r="V2" s="53"/>
      <c r="W2" s="17"/>
    </row>
    <row r="3" spans="1:34" ht="11.25" customHeight="1" thickBot="1" x14ac:dyDescent="0.3">
      <c r="A3" s="12"/>
      <c r="B3" s="6"/>
      <c r="C3" s="6"/>
      <c r="D3" s="6"/>
      <c r="E3" s="6"/>
      <c r="F3" s="6"/>
      <c r="G3" s="6"/>
      <c r="H3" s="6"/>
      <c r="I3" s="6"/>
      <c r="J3" s="6"/>
      <c r="K3" s="6"/>
      <c r="L3" s="6"/>
      <c r="M3" s="6"/>
      <c r="N3" s="6"/>
      <c r="O3" s="6"/>
      <c r="P3" s="6"/>
      <c r="Q3" s="6"/>
      <c r="R3" s="6"/>
      <c r="S3" s="6"/>
      <c r="T3" s="6"/>
      <c r="U3" s="6"/>
    </row>
    <row r="4" spans="1:34" ht="30" customHeight="1" thickTop="1" thickBot="1" x14ac:dyDescent="0.3">
      <c r="A4" s="87" t="s">
        <v>15</v>
      </c>
      <c r="B4" s="88"/>
      <c r="C4" s="88"/>
      <c r="D4" s="88"/>
      <c r="E4" s="88"/>
      <c r="F4" s="88"/>
      <c r="G4" s="88"/>
      <c r="H4" s="88"/>
      <c r="I4" s="88"/>
      <c r="J4" s="88"/>
      <c r="K4" s="88"/>
      <c r="L4" s="88"/>
      <c r="M4" s="88"/>
      <c r="N4" s="88"/>
      <c r="O4" s="88"/>
      <c r="P4" s="88"/>
      <c r="Q4" s="88"/>
      <c r="R4" s="88"/>
      <c r="S4" s="88"/>
      <c r="T4" s="88"/>
      <c r="U4" s="88"/>
      <c r="V4" s="89"/>
      <c r="X4" s="20"/>
    </row>
    <row r="5" spans="1:34" ht="5.25" customHeight="1" thickTop="1" thickBot="1" x14ac:dyDescent="0.3">
      <c r="A5" s="90"/>
      <c r="B5" s="91"/>
      <c r="C5" s="91"/>
      <c r="D5" s="91"/>
      <c r="E5" s="91"/>
      <c r="F5" s="91"/>
      <c r="G5" s="91"/>
      <c r="H5" s="91"/>
      <c r="I5" s="91"/>
      <c r="J5" s="91"/>
      <c r="K5" s="91"/>
      <c r="L5" s="91"/>
      <c r="M5" s="91"/>
      <c r="N5" s="91"/>
      <c r="O5" s="91"/>
      <c r="P5" s="91"/>
      <c r="Q5" s="91"/>
      <c r="R5" s="91"/>
      <c r="S5" s="91"/>
      <c r="T5" s="91"/>
      <c r="U5" s="91"/>
      <c r="V5" s="92"/>
    </row>
    <row r="6" spans="1:34" ht="18" customHeight="1" thickTop="1" thickBot="1" x14ac:dyDescent="0.3">
      <c r="A6" s="84" t="str">
        <f>'PANEL DE CONTROL DISTRITAL'!A6</f>
        <v>Número</v>
      </c>
      <c r="B6" s="85" t="str">
        <f>'PANEL DE CONTROL DISTRITAL'!B6</f>
        <v xml:space="preserve">PROCESOS SUSTANTIVOS E INDICADORES </v>
      </c>
      <c r="C6" s="85"/>
      <c r="D6" s="85"/>
      <c r="E6" s="85"/>
      <c r="F6" s="85"/>
      <c r="G6" s="85"/>
      <c r="H6" s="85"/>
      <c r="I6" s="93" t="s">
        <v>11</v>
      </c>
      <c r="J6" s="93"/>
      <c r="K6" s="93"/>
      <c r="L6" s="93"/>
      <c r="M6" s="93"/>
      <c r="N6" s="93"/>
      <c r="O6" s="93"/>
      <c r="P6" s="93"/>
      <c r="Q6" s="93"/>
      <c r="R6" s="93"/>
      <c r="S6" s="93"/>
      <c r="T6" s="93"/>
      <c r="U6" s="93"/>
      <c r="V6" s="113" t="s">
        <v>7</v>
      </c>
    </row>
    <row r="7" spans="1:34" ht="17.25" customHeight="1" thickTop="1" thickBot="1" x14ac:dyDescent="0.3">
      <c r="A7" s="84"/>
      <c r="B7" s="85" t="str">
        <f>'PANEL DE CONTROL DISTRITAL'!B7</f>
        <v>DESCRIPCIÓN</v>
      </c>
      <c r="C7" s="85"/>
      <c r="D7" s="85"/>
      <c r="E7" s="85" t="str">
        <f>'PANEL DE CONTROL DISTRITAL'!E7</f>
        <v>MEDICIÓN</v>
      </c>
      <c r="F7" s="85"/>
      <c r="G7" s="85"/>
      <c r="H7" s="85"/>
      <c r="I7" s="94" t="s">
        <v>57</v>
      </c>
      <c r="J7" s="94"/>
      <c r="K7" s="94"/>
      <c r="L7" s="94"/>
      <c r="M7" s="94"/>
      <c r="N7" s="94"/>
      <c r="O7" s="94"/>
      <c r="P7" s="94"/>
      <c r="Q7" s="94"/>
      <c r="R7" s="94"/>
      <c r="S7" s="94"/>
      <c r="T7" s="94"/>
      <c r="U7" s="94"/>
      <c r="V7" s="114"/>
    </row>
    <row r="8" spans="1:34" ht="5.25" customHeight="1" thickTop="1" thickBot="1" x14ac:dyDescent="0.3">
      <c r="A8" s="84"/>
      <c r="B8" s="95"/>
      <c r="C8" s="96"/>
      <c r="D8" s="96"/>
      <c r="E8" s="96"/>
      <c r="F8" s="96"/>
      <c r="G8" s="96"/>
      <c r="H8" s="96"/>
      <c r="I8" s="96"/>
      <c r="J8" s="96"/>
      <c r="K8" s="96"/>
      <c r="L8" s="96"/>
      <c r="M8" s="96"/>
      <c r="N8" s="96"/>
      <c r="O8" s="96"/>
      <c r="P8" s="96"/>
      <c r="Q8" s="96"/>
      <c r="R8" s="96"/>
      <c r="S8" s="96"/>
      <c r="T8" s="96"/>
      <c r="U8" s="96"/>
      <c r="V8" s="114"/>
    </row>
    <row r="9" spans="1:34" s="2" customFormat="1" ht="29.25" customHeight="1" thickTop="1" thickBot="1" x14ac:dyDescent="0.3">
      <c r="A9" s="8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36" t="str">
        <f>'PANEL DE CONTROL DISTRITAL'!H8</f>
        <v>Nominativo</v>
      </c>
      <c r="I9" s="29" t="str">
        <f>'090151'!I9</f>
        <v>2024-28</v>
      </c>
      <c r="J9" s="29" t="str">
        <f>'090151'!J9</f>
        <v>2024-29</v>
      </c>
      <c r="K9" s="29" t="str">
        <f>'090151'!K9</f>
        <v>2024-30</v>
      </c>
      <c r="L9" s="29" t="str">
        <f>'090151'!L9</f>
        <v>2024-31</v>
      </c>
      <c r="M9" s="29" t="str">
        <f>'090151'!M9</f>
        <v>2024-32</v>
      </c>
      <c r="N9" s="29" t="str">
        <f>'090151'!N9</f>
        <v>2024-33</v>
      </c>
      <c r="O9" s="29" t="str">
        <f>'090151'!O9</f>
        <v>2024-34</v>
      </c>
      <c r="P9" s="29" t="str">
        <f>'090151'!P9</f>
        <v>2024-35</v>
      </c>
      <c r="Q9" s="29" t="str">
        <f>'090151'!Q9</f>
        <v>2024-36</v>
      </c>
      <c r="R9" s="29" t="str">
        <f>'090151'!R9</f>
        <v>2024-37</v>
      </c>
      <c r="S9" s="29" t="str">
        <f>'090151'!S9</f>
        <v>2024-38</v>
      </c>
      <c r="T9" s="29" t="str">
        <f>'090151'!T9</f>
        <v>2024-39</v>
      </c>
      <c r="U9" s="29" t="str">
        <f>'090151'!U9</f>
        <v>2024-40</v>
      </c>
      <c r="V9" s="115"/>
    </row>
    <row r="10" spans="1:34" s="2" customFormat="1" ht="50.15" customHeight="1" thickTop="1" thickBot="1" x14ac:dyDescent="0.3">
      <c r="A10" s="98">
        <f>'PANEL DE CONTROL DISTRITAL'!A9</f>
        <v>1</v>
      </c>
      <c r="B10" s="100" t="str">
        <f>'PANEL DE CONTROL DISTRITAL'!B9</f>
        <v>Entrevista</v>
      </c>
      <c r="C10" s="97" t="str">
        <f>'PANEL DE CONTROL DISTRITAL'!C9</f>
        <v xml:space="preserve"> Auxiliar de Atención Ciudadana</v>
      </c>
      <c r="D10" s="101" t="str">
        <f>'PANEL DE CONTROL DISTRITAL'!D9</f>
        <v>Fichas requisitadas correctamente.</v>
      </c>
      <c r="E10" s="97" t="str">
        <f>'PANEL DE CONTROL DISTRITAL'!E9</f>
        <v>(Fichas requisitadas correctamente / Fichas revisadas en la muestra del 10%) x 100</v>
      </c>
      <c r="F10" s="102" t="str">
        <f>'PANEL DE CONTROL DISTRITAL'!F9</f>
        <v>Semanal (remesa)</v>
      </c>
      <c r="G10" s="103">
        <f>'PANEL DE CONTROL DISTRITAL'!G9</f>
        <v>0.9</v>
      </c>
      <c r="H10" s="27" t="str">
        <f>'PANEL DE CONTROL DISTRITAL'!H9</f>
        <v>Fichas requistadas correctamente</v>
      </c>
      <c r="I10" s="25">
        <v>9</v>
      </c>
      <c r="J10" s="25">
        <v>97</v>
      </c>
      <c r="K10" s="25">
        <v>92</v>
      </c>
      <c r="L10" s="25">
        <v>86</v>
      </c>
      <c r="M10" s="25">
        <v>94</v>
      </c>
      <c r="N10" s="25">
        <v>98</v>
      </c>
      <c r="O10" s="25">
        <v>91</v>
      </c>
      <c r="P10" s="25">
        <v>90</v>
      </c>
      <c r="Q10" s="25">
        <v>100</v>
      </c>
      <c r="R10" s="25">
        <v>93</v>
      </c>
      <c r="S10" s="25">
        <v>97</v>
      </c>
      <c r="T10" s="25">
        <v>96</v>
      </c>
      <c r="U10" s="25">
        <v>91</v>
      </c>
      <c r="V10" s="99">
        <f>IFERROR(SUM(I10:U10)/SUM(I11:U11),0)</f>
        <v>1</v>
      </c>
    </row>
    <row r="11" spans="1:34" s="2" customFormat="1" ht="50.15" customHeight="1" thickTop="1" thickBot="1" x14ac:dyDescent="0.3">
      <c r="A11" s="98"/>
      <c r="B11" s="100"/>
      <c r="C11" s="97"/>
      <c r="D11" s="101"/>
      <c r="E11" s="97"/>
      <c r="F11" s="102"/>
      <c r="G11" s="103"/>
      <c r="H11" s="27" t="str">
        <f>'PANEL DE CONTROL DISTRITAL'!H10</f>
        <v>Fichas revisadas en la Muestra del 10%</v>
      </c>
      <c r="I11" s="37">
        <v>9</v>
      </c>
      <c r="J11" s="37">
        <v>97</v>
      </c>
      <c r="K11" s="37">
        <v>92</v>
      </c>
      <c r="L11" s="37">
        <v>86</v>
      </c>
      <c r="M11" s="37">
        <v>94</v>
      </c>
      <c r="N11" s="37">
        <v>98</v>
      </c>
      <c r="O11" s="37">
        <v>91</v>
      </c>
      <c r="P11" s="37">
        <v>90</v>
      </c>
      <c r="Q11" s="37">
        <v>100</v>
      </c>
      <c r="R11" s="37">
        <v>93</v>
      </c>
      <c r="S11" s="37">
        <v>97</v>
      </c>
      <c r="T11" s="37">
        <v>96</v>
      </c>
      <c r="U11" s="37">
        <v>91</v>
      </c>
      <c r="V11" s="99"/>
    </row>
    <row r="12" spans="1:34" s="39" customFormat="1" ht="8.15" customHeight="1" thickTop="1" thickBot="1" x14ac:dyDescent="0.3">
      <c r="A12" s="98"/>
      <c r="B12" s="98"/>
      <c r="C12" s="98"/>
      <c r="D12" s="98"/>
      <c r="E12" s="98"/>
      <c r="F12" s="98"/>
      <c r="G12" s="98"/>
      <c r="H12" s="98"/>
      <c r="I12" s="98"/>
      <c r="J12" s="98"/>
      <c r="K12" s="98"/>
      <c r="L12" s="98"/>
      <c r="M12" s="98"/>
      <c r="N12" s="98"/>
      <c r="O12" s="98"/>
      <c r="P12" s="98"/>
      <c r="Q12" s="98"/>
      <c r="R12" s="98"/>
      <c r="S12" s="98"/>
      <c r="T12" s="98"/>
      <c r="U12" s="98"/>
      <c r="V12" s="98"/>
      <c r="W12" s="38"/>
      <c r="X12" s="38"/>
      <c r="Y12" s="38"/>
      <c r="Z12" s="38"/>
      <c r="AA12" s="38"/>
      <c r="AB12" s="38"/>
      <c r="AC12" s="38"/>
      <c r="AD12" s="38"/>
      <c r="AE12" s="38"/>
      <c r="AF12" s="38"/>
      <c r="AG12" s="38"/>
      <c r="AH12" s="38"/>
    </row>
    <row r="13" spans="1:34" s="3" customFormat="1" ht="50.15" customHeight="1" thickTop="1" thickBot="1" x14ac:dyDescent="0.3">
      <c r="A13" s="98">
        <f>'PANEL DE CONTROL DISTRITAL'!A12</f>
        <v>2</v>
      </c>
      <c r="B13" s="100" t="str">
        <f>'PANEL DE CONTROL DISTRITAL'!B12</f>
        <v>Trámite</v>
      </c>
      <c r="C13" s="97" t="str">
        <f>'PANEL DE CONTROL DISTRITAL'!C12</f>
        <v>Operador de Equipo Tecnológico</v>
      </c>
      <c r="D13" s="101" t="str">
        <f>'PANEL DE CONTROL DISTRITAL'!D12</f>
        <v>Trámites exitosos.</v>
      </c>
      <c r="E13" s="97" t="str">
        <f>'PANEL DE CONTROL DISTRITAL'!E12</f>
        <v>(Número de trámites exitosos / Número de trámites aplicados) x 100</v>
      </c>
      <c r="F13" s="102" t="str">
        <f>'PANEL DE CONTROL DISTRITAL'!F12</f>
        <v>Semanal (remesa)</v>
      </c>
      <c r="G13" s="103">
        <f>'PANEL DE CONTROL DISTRITAL'!G12</f>
        <v>0.9</v>
      </c>
      <c r="H13" s="27" t="str">
        <f>'PANEL DE CONTROL DISTRITAL'!H12</f>
        <v>Número de trámites exitosos</v>
      </c>
      <c r="I13" s="25">
        <v>89</v>
      </c>
      <c r="J13" s="25">
        <v>954</v>
      </c>
      <c r="K13" s="25">
        <v>909</v>
      </c>
      <c r="L13" s="25">
        <v>853</v>
      </c>
      <c r="M13" s="25">
        <v>924</v>
      </c>
      <c r="N13" s="25">
        <v>961</v>
      </c>
      <c r="O13" s="25">
        <v>907</v>
      </c>
      <c r="P13" s="25">
        <v>887</v>
      </c>
      <c r="Q13" s="25">
        <v>974</v>
      </c>
      <c r="R13" s="25">
        <v>909</v>
      </c>
      <c r="S13" s="25">
        <v>954</v>
      </c>
      <c r="T13" s="25">
        <v>939</v>
      </c>
      <c r="U13" s="25">
        <v>892</v>
      </c>
      <c r="V13" s="99">
        <f>IFERROR(SUM(I13:U13)/SUM(I14:U14),0)</f>
        <v>0.99820981023988542</v>
      </c>
    </row>
    <row r="14" spans="1:34" s="3" customFormat="1" ht="50.15" customHeight="1" thickTop="1" thickBot="1" x14ac:dyDescent="0.3">
      <c r="A14" s="98"/>
      <c r="B14" s="100"/>
      <c r="C14" s="97"/>
      <c r="D14" s="101"/>
      <c r="E14" s="97"/>
      <c r="F14" s="102"/>
      <c r="G14" s="103"/>
      <c r="H14" s="27" t="str">
        <f>'PANEL DE CONTROL DISTRITAL'!H13</f>
        <v>Número de trámites aplicados</v>
      </c>
      <c r="I14" s="37">
        <v>90</v>
      </c>
      <c r="J14" s="37">
        <v>954</v>
      </c>
      <c r="K14" s="37">
        <v>911</v>
      </c>
      <c r="L14" s="37">
        <v>854</v>
      </c>
      <c r="M14" s="37">
        <v>926</v>
      </c>
      <c r="N14" s="37">
        <v>962</v>
      </c>
      <c r="O14" s="37">
        <v>909</v>
      </c>
      <c r="P14" s="37">
        <v>889</v>
      </c>
      <c r="Q14" s="37">
        <v>975</v>
      </c>
      <c r="R14" s="37">
        <v>912</v>
      </c>
      <c r="S14" s="37">
        <v>954</v>
      </c>
      <c r="T14" s="37">
        <v>941</v>
      </c>
      <c r="U14" s="37">
        <v>895</v>
      </c>
      <c r="V14" s="99"/>
    </row>
    <row r="15" spans="1:34" s="39" customFormat="1" ht="8.15" customHeight="1" thickTop="1" thickBot="1" x14ac:dyDescent="0.3">
      <c r="A15" s="98"/>
      <c r="B15" s="98"/>
      <c r="C15" s="98"/>
      <c r="D15" s="98"/>
      <c r="E15" s="98"/>
      <c r="F15" s="98"/>
      <c r="G15" s="98"/>
      <c r="H15" s="98"/>
      <c r="I15" s="98"/>
      <c r="J15" s="98"/>
      <c r="K15" s="98"/>
      <c r="L15" s="98"/>
      <c r="M15" s="98"/>
      <c r="N15" s="98"/>
      <c r="O15" s="98"/>
      <c r="P15" s="98"/>
      <c r="Q15" s="98"/>
      <c r="R15" s="98"/>
      <c r="S15" s="98"/>
      <c r="T15" s="98"/>
      <c r="U15" s="98"/>
      <c r="V15" s="98"/>
      <c r="W15" s="38"/>
      <c r="X15" s="38"/>
      <c r="Y15" s="38"/>
      <c r="Z15" s="38"/>
      <c r="AA15" s="38"/>
      <c r="AB15" s="38"/>
      <c r="AC15" s="38"/>
      <c r="AD15" s="38"/>
      <c r="AE15" s="38"/>
      <c r="AF15" s="38"/>
      <c r="AG15" s="38"/>
      <c r="AH15" s="38"/>
    </row>
    <row r="16" spans="1:34" s="3" customFormat="1" ht="50.15" customHeight="1" thickTop="1" thickBot="1" x14ac:dyDescent="0.3">
      <c r="A16" s="98">
        <f>'PANEL DE CONTROL DISTRITAL'!A15</f>
        <v>3</v>
      </c>
      <c r="B16" s="100" t="str">
        <f>'PANEL DE CONTROL DISTRITAL'!B15</f>
        <v>Transferencia de la Información.</v>
      </c>
      <c r="C16" s="97" t="str">
        <f>'PANEL DE CONTROL DISTRITAL'!C15</f>
        <v>Responsable de Módulo</v>
      </c>
      <c r="D16" s="101" t="str">
        <f>'PANEL DE CONTROL DISTRITAL'!D15</f>
        <v>Reenvíos exitosos.</v>
      </c>
      <c r="E16" s="97" t="str">
        <f>'PANEL DE CONTROL DISTRITAL'!E15</f>
        <v>(Ejecución de los scripts de reenvío de notificaciones / Solicitud de reenvíos de scripts requeridos) x100</v>
      </c>
      <c r="F16" s="102" t="str">
        <f>'PANEL DE CONTROL DISTRITAL'!F15</f>
        <v>Semanal (remesa)</v>
      </c>
      <c r="G16" s="103">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1</v>
      </c>
      <c r="T16" s="25">
        <v>0</v>
      </c>
      <c r="U16" s="25">
        <v>0</v>
      </c>
      <c r="V16" s="99">
        <f>IFERROR(SUM(I16:U16)/SUM(I17:U17),1)</f>
        <v>1</v>
      </c>
    </row>
    <row r="17" spans="1:34" s="3" customFormat="1" ht="50.15" customHeight="1" thickTop="1" thickBot="1" x14ac:dyDescent="0.3">
      <c r="A17" s="98"/>
      <c r="B17" s="100"/>
      <c r="C17" s="97"/>
      <c r="D17" s="101"/>
      <c r="E17" s="97"/>
      <c r="F17" s="102"/>
      <c r="G17" s="103"/>
      <c r="H17" s="27" t="str">
        <f>'PANEL DE CONTROL DISTRITAL'!H16</f>
        <v>Solicitud de reevíos de scripts requeridos</v>
      </c>
      <c r="I17" s="37">
        <v>0</v>
      </c>
      <c r="J17" s="37">
        <v>0</v>
      </c>
      <c r="K17" s="37">
        <v>0</v>
      </c>
      <c r="L17" s="37">
        <v>0</v>
      </c>
      <c r="M17" s="37">
        <v>0</v>
      </c>
      <c r="N17" s="37">
        <v>0</v>
      </c>
      <c r="O17" s="37">
        <v>0</v>
      </c>
      <c r="P17" s="37">
        <v>0</v>
      </c>
      <c r="Q17" s="37">
        <v>0</v>
      </c>
      <c r="R17" s="37">
        <v>0</v>
      </c>
      <c r="S17" s="37">
        <v>1</v>
      </c>
      <c r="T17" s="37">
        <v>0</v>
      </c>
      <c r="U17" s="37">
        <v>0</v>
      </c>
      <c r="V17" s="99"/>
    </row>
    <row r="18" spans="1:34" s="39" customFormat="1" ht="8.15" customHeight="1" thickTop="1" thickBot="1" x14ac:dyDescent="0.3">
      <c r="A18" s="98"/>
      <c r="B18" s="98"/>
      <c r="C18" s="98"/>
      <c r="D18" s="98"/>
      <c r="E18" s="98"/>
      <c r="F18" s="98"/>
      <c r="G18" s="98"/>
      <c r="H18" s="98"/>
      <c r="I18" s="98"/>
      <c r="J18" s="98"/>
      <c r="K18" s="98"/>
      <c r="L18" s="98"/>
      <c r="M18" s="98"/>
      <c r="N18" s="98"/>
      <c r="O18" s="98"/>
      <c r="P18" s="98"/>
      <c r="Q18" s="98"/>
      <c r="R18" s="98"/>
      <c r="S18" s="98"/>
      <c r="T18" s="98"/>
      <c r="U18" s="98"/>
      <c r="V18" s="98"/>
      <c r="W18" s="38"/>
      <c r="X18" s="38"/>
      <c r="Y18" s="38"/>
      <c r="Z18" s="38"/>
      <c r="AA18" s="38"/>
      <c r="AB18" s="38"/>
      <c r="AC18" s="38"/>
      <c r="AD18" s="38"/>
      <c r="AE18" s="38"/>
      <c r="AF18" s="38"/>
      <c r="AG18" s="38"/>
      <c r="AH18" s="38"/>
    </row>
    <row r="19" spans="1:34" s="3" customFormat="1" ht="50.15" customHeight="1" thickTop="1" thickBot="1" x14ac:dyDescent="0.3">
      <c r="A19" s="98">
        <f>'PANEL DE CONTROL DISTRITAL'!A18</f>
        <v>4</v>
      </c>
      <c r="B19" s="100" t="str">
        <f>'PANEL DE CONTROL DISTRITAL'!B18</f>
        <v>Conciliación de Credenciales para Votar.</v>
      </c>
      <c r="C19" s="97" t="str">
        <f>'PANEL DE CONTROL DISTRITAL'!C18</f>
        <v>Responsable de Módulo</v>
      </c>
      <c r="D19" s="101" t="str">
        <f>'PANEL DE CONTROL DISTRITAL'!D18</f>
        <v>Credenciales disponibles para entrega.</v>
      </c>
      <c r="E19" s="97" t="str">
        <f>'PANEL DE CONTROL DISTRITAL'!E18</f>
        <v>[(Credenciales recibidas - Credenciales inconsistentes) / Credenciales recibidas] x 100</v>
      </c>
      <c r="F19" s="102" t="str">
        <f>'PANEL DE CONTROL DISTRITAL'!F18</f>
        <v>Semanal (remesa)</v>
      </c>
      <c r="G19" s="103">
        <f>'PANEL DE CONTROL DISTRITAL'!G18</f>
        <v>0.9</v>
      </c>
      <c r="H19" s="27" t="str">
        <f>'PANEL DE CONTROL DISTRITAL'!H18</f>
        <v xml:space="preserve">Credenciales Recibidas - Credenciales inconsistentes </v>
      </c>
      <c r="I19" s="25">
        <v>57</v>
      </c>
      <c r="J19" s="25">
        <v>564</v>
      </c>
      <c r="K19" s="25">
        <v>906</v>
      </c>
      <c r="L19" s="25">
        <v>879</v>
      </c>
      <c r="M19" s="25">
        <v>843</v>
      </c>
      <c r="N19" s="25">
        <v>986</v>
      </c>
      <c r="O19" s="25">
        <v>909</v>
      </c>
      <c r="P19" s="25">
        <v>900</v>
      </c>
      <c r="Q19" s="25">
        <v>794</v>
      </c>
      <c r="R19" s="25">
        <v>1090</v>
      </c>
      <c r="S19" s="25">
        <v>919</v>
      </c>
      <c r="T19" s="25">
        <v>997</v>
      </c>
      <c r="U19" s="25">
        <v>896</v>
      </c>
      <c r="V19" s="99">
        <f>IFERROR(SUM(I19:U19)/SUM(I20:U20),0)</f>
        <v>0.99990689879899453</v>
      </c>
    </row>
    <row r="20" spans="1:34" s="3" customFormat="1" ht="50.15" customHeight="1" thickTop="1" thickBot="1" x14ac:dyDescent="0.3">
      <c r="A20" s="98"/>
      <c r="B20" s="100"/>
      <c r="C20" s="97"/>
      <c r="D20" s="101"/>
      <c r="E20" s="97"/>
      <c r="F20" s="102"/>
      <c r="G20" s="103"/>
      <c r="H20" s="27" t="str">
        <f>'PANEL DE CONTROL DISTRITAL'!H19</f>
        <v xml:space="preserve">Credenciales recibidas </v>
      </c>
      <c r="I20" s="37">
        <v>57</v>
      </c>
      <c r="J20" s="37">
        <v>564</v>
      </c>
      <c r="K20" s="37">
        <v>906</v>
      </c>
      <c r="L20" s="37">
        <v>879</v>
      </c>
      <c r="M20" s="37">
        <v>843</v>
      </c>
      <c r="N20" s="37">
        <v>986</v>
      </c>
      <c r="O20" s="37">
        <v>909</v>
      </c>
      <c r="P20" s="37">
        <v>900</v>
      </c>
      <c r="Q20" s="37">
        <v>794</v>
      </c>
      <c r="R20" s="37">
        <v>1090</v>
      </c>
      <c r="S20" s="37">
        <v>919</v>
      </c>
      <c r="T20" s="37">
        <v>998</v>
      </c>
      <c r="U20" s="37">
        <v>896</v>
      </c>
      <c r="V20" s="99"/>
    </row>
    <row r="21" spans="1:34" s="39" customFormat="1" ht="8.15" customHeight="1" thickTop="1" thickBot="1" x14ac:dyDescent="0.3">
      <c r="A21" s="40"/>
      <c r="B21" s="41"/>
      <c r="C21" s="42"/>
      <c r="D21" s="43"/>
      <c r="E21" s="42"/>
      <c r="F21" s="44"/>
      <c r="G21" s="45"/>
      <c r="H21" s="46"/>
      <c r="I21" s="47"/>
      <c r="J21" s="47"/>
      <c r="K21" s="47"/>
      <c r="L21" s="47"/>
      <c r="M21" s="47"/>
      <c r="N21" s="47"/>
      <c r="O21" s="47"/>
      <c r="P21" s="47"/>
      <c r="Q21" s="47"/>
      <c r="R21" s="47"/>
      <c r="S21" s="47"/>
      <c r="T21" s="47"/>
      <c r="U21" s="47"/>
      <c r="V21" s="48"/>
      <c r="W21" s="38"/>
      <c r="X21" s="38"/>
      <c r="Y21" s="38"/>
      <c r="Z21" s="38"/>
      <c r="AA21" s="38"/>
      <c r="AB21" s="38"/>
      <c r="AC21" s="38"/>
      <c r="AD21" s="38"/>
      <c r="AE21" s="38"/>
      <c r="AF21" s="38"/>
      <c r="AG21" s="38"/>
      <c r="AH21" s="38"/>
    </row>
    <row r="22" spans="1:34" s="3" customFormat="1" ht="50.15" customHeight="1" thickTop="1" thickBot="1" x14ac:dyDescent="0.3">
      <c r="A22" s="98">
        <f>'PANEL DE CONTROL DISTRITAL'!A21</f>
        <v>5</v>
      </c>
      <c r="B22" s="100" t="str">
        <f>'PANEL DE CONTROL DISTRITAL'!B21</f>
        <v>Conciliación de Credenciales para Votar.</v>
      </c>
      <c r="C22" s="97" t="str">
        <f>'PANEL DE CONTROL DISTRITAL'!C21</f>
        <v>Responsable de Módulo</v>
      </c>
      <c r="D22" s="101" t="str">
        <f>'PANEL DE CONTROL DISTRITAL'!D21</f>
        <v>Arqueo de credenciales.</v>
      </c>
      <c r="E22" s="97" t="str">
        <f>'PANEL DE CONTROL DISTRITAL'!E21</f>
        <v>(Credenciales disponibles (físicas) / Credenciales disponibles registradas en SIIRFE-MAC) x 100</v>
      </c>
      <c r="F22" s="102" t="str">
        <f>'PANEL DE CONTROL DISTRITAL'!F21</f>
        <v>Semanal (remesa)</v>
      </c>
      <c r="G22" s="103">
        <f>'PANEL DE CONTROL DISTRITAL'!G21</f>
        <v>1</v>
      </c>
      <c r="H22" s="27" t="str">
        <f>'PANEL DE CONTROL DISTRITAL'!H21</f>
        <v>Credenciales disponibles (físicas)</v>
      </c>
      <c r="I22" s="25">
        <v>443</v>
      </c>
      <c r="J22" s="25">
        <v>936</v>
      </c>
      <c r="K22" s="25">
        <v>1273</v>
      </c>
      <c r="L22" s="25">
        <v>1318</v>
      </c>
      <c r="M22" s="25">
        <v>1256</v>
      </c>
      <c r="N22" s="25">
        <v>1220</v>
      </c>
      <c r="O22" s="25">
        <v>1207</v>
      </c>
      <c r="P22" s="25">
        <v>1272</v>
      </c>
      <c r="Q22" s="25">
        <v>1213</v>
      </c>
      <c r="R22" s="25">
        <v>1301</v>
      </c>
      <c r="S22" s="25">
        <v>1412</v>
      </c>
      <c r="T22" s="25">
        <v>1457</v>
      </c>
      <c r="U22" s="25">
        <v>1342</v>
      </c>
      <c r="V22" s="99">
        <f>IFERROR(SUM(I22:U22)/SUM(I23:U23),0)</f>
        <v>1</v>
      </c>
    </row>
    <row r="23" spans="1:34" s="3" customFormat="1" ht="50.15" customHeight="1" thickTop="1" thickBot="1" x14ac:dyDescent="0.3">
      <c r="A23" s="98"/>
      <c r="B23" s="100"/>
      <c r="C23" s="97"/>
      <c r="D23" s="101"/>
      <c r="E23" s="97"/>
      <c r="F23" s="102"/>
      <c r="G23" s="103"/>
      <c r="H23" s="27" t="str">
        <f>'PANEL DE CONTROL DISTRITAL'!H22</f>
        <v>Credenciales disponibles registradas en SIIRFE</v>
      </c>
      <c r="I23" s="37">
        <v>443</v>
      </c>
      <c r="J23" s="37">
        <v>936</v>
      </c>
      <c r="K23" s="37">
        <v>1273</v>
      </c>
      <c r="L23" s="37">
        <v>1318</v>
      </c>
      <c r="M23" s="37">
        <v>1256</v>
      </c>
      <c r="N23" s="37">
        <v>1220</v>
      </c>
      <c r="O23" s="37">
        <v>1207</v>
      </c>
      <c r="P23" s="37">
        <v>1272</v>
      </c>
      <c r="Q23" s="37">
        <v>1213</v>
      </c>
      <c r="R23" s="37">
        <v>1301</v>
      </c>
      <c r="S23" s="37">
        <v>1412</v>
      </c>
      <c r="T23" s="37">
        <v>1457</v>
      </c>
      <c r="U23" s="37">
        <v>1342</v>
      </c>
      <c r="V23" s="99"/>
    </row>
    <row r="24" spans="1:34" s="4" customFormat="1" ht="8.25" customHeight="1" thickTop="1" thickBot="1" x14ac:dyDescent="0.3">
      <c r="A24" s="98"/>
      <c r="B24" s="98"/>
      <c r="C24" s="98"/>
      <c r="D24" s="98"/>
      <c r="E24" s="98"/>
      <c r="F24" s="98"/>
      <c r="G24" s="98"/>
      <c r="H24" s="98"/>
      <c r="I24" s="98"/>
      <c r="J24" s="98"/>
      <c r="K24" s="98"/>
      <c r="L24" s="98"/>
      <c r="M24" s="98"/>
      <c r="N24" s="98"/>
      <c r="O24" s="98"/>
      <c r="P24" s="98"/>
      <c r="Q24" s="98"/>
      <c r="R24" s="98"/>
      <c r="S24" s="98"/>
      <c r="T24" s="98"/>
      <c r="U24" s="98"/>
      <c r="V24" s="98"/>
    </row>
    <row r="25" spans="1:34" ht="50.15" customHeight="1" thickTop="1" thickBot="1" x14ac:dyDescent="0.3">
      <c r="A25" s="98">
        <f>'PANEL DE CONTROL DISTRITAL'!A24</f>
        <v>6</v>
      </c>
      <c r="B25" s="100" t="str">
        <f>'PANEL DE CONTROL DISTRITAL'!B24</f>
        <v>Entrega de la Credencial para Votar.</v>
      </c>
      <c r="C25" s="97" t="str">
        <f>'PANEL DE CONTROL DISTRITAL'!C24</f>
        <v>Operador de Equipo Tecnológico</v>
      </c>
      <c r="D25" s="101" t="str">
        <f>'PANEL DE CONTROL DISTRITAL'!D24</f>
        <v>Efectividad de entrega de CPV en MAC.</v>
      </c>
      <c r="E25" s="97" t="str">
        <f>'PANEL DE CONTROL DISTRITAL'!E24</f>
        <v>(Total de credenciales entregadas / Total de ciudadanas y ciudadanos que acuden al MAC a recoger su credencial) x 100</v>
      </c>
      <c r="F25" s="102" t="str">
        <f>'PANEL DE CONTROL DISTRITAL'!F24</f>
        <v>Semanal (remesa)</v>
      </c>
      <c r="G25" s="103">
        <f>'PANEL DE CONTROL DISTRITAL'!G24</f>
        <v>0.9</v>
      </c>
      <c r="H25" s="27" t="str">
        <f>'PANEL DE CONTROL DISTRITAL'!H24</f>
        <v xml:space="preserve">Total de credenciales entregadas </v>
      </c>
      <c r="I25" s="25">
        <v>12</v>
      </c>
      <c r="J25" s="25">
        <v>71</v>
      </c>
      <c r="K25" s="25">
        <v>569</v>
      </c>
      <c r="L25" s="25">
        <v>834</v>
      </c>
      <c r="M25" s="25">
        <v>876</v>
      </c>
      <c r="N25" s="25">
        <v>1022</v>
      </c>
      <c r="O25" s="25">
        <v>922</v>
      </c>
      <c r="P25" s="25">
        <v>835</v>
      </c>
      <c r="Q25" s="25">
        <v>853</v>
      </c>
      <c r="R25" s="25">
        <v>988</v>
      </c>
      <c r="S25" s="25">
        <v>808</v>
      </c>
      <c r="T25" s="25">
        <v>952</v>
      </c>
      <c r="U25" s="25">
        <v>1011</v>
      </c>
      <c r="V25" s="99">
        <f>IFERROR(SUM(I25:U25)/SUM(I26:U26),0)</f>
        <v>0.99959003792149226</v>
      </c>
    </row>
    <row r="26" spans="1:34" ht="50.15" customHeight="1" thickTop="1" thickBot="1" x14ac:dyDescent="0.3">
      <c r="A26" s="98"/>
      <c r="B26" s="100"/>
      <c r="C26" s="97"/>
      <c r="D26" s="101"/>
      <c r="E26" s="97"/>
      <c r="F26" s="102"/>
      <c r="G26" s="103"/>
      <c r="H26" s="27" t="str">
        <f>'PANEL DE CONTROL DISTRITAL'!H25</f>
        <v xml:space="preserve"> Total de ciudadanos que acuden a MAC a recoger su credencial</v>
      </c>
      <c r="I26" s="37">
        <v>12</v>
      </c>
      <c r="J26" s="37">
        <v>71</v>
      </c>
      <c r="K26" s="37">
        <v>569</v>
      </c>
      <c r="L26" s="37">
        <v>834</v>
      </c>
      <c r="M26" s="37">
        <v>876</v>
      </c>
      <c r="N26" s="37">
        <v>1023</v>
      </c>
      <c r="O26" s="37">
        <v>922</v>
      </c>
      <c r="P26" s="37">
        <v>835</v>
      </c>
      <c r="Q26" s="37">
        <v>855</v>
      </c>
      <c r="R26" s="37">
        <v>989</v>
      </c>
      <c r="S26" s="37">
        <v>808</v>
      </c>
      <c r="T26" s="37">
        <v>952</v>
      </c>
      <c r="U26" s="37">
        <v>1011</v>
      </c>
      <c r="V26" s="99"/>
    </row>
    <row r="27" spans="1:34" ht="15.75" customHeight="1" thickTop="1" x14ac:dyDescent="0.25">
      <c r="B27" s="1" t="s">
        <v>19</v>
      </c>
      <c r="H27" s="49"/>
      <c r="I27" s="50"/>
      <c r="J27" s="50"/>
      <c r="K27" s="50"/>
      <c r="L27" s="50"/>
      <c r="M27" s="50"/>
      <c r="N27" s="50"/>
      <c r="O27" s="50"/>
      <c r="P27" s="50"/>
      <c r="Q27" s="50"/>
      <c r="R27" s="50"/>
      <c r="S27" s="50"/>
      <c r="T27" s="50"/>
      <c r="U27" s="50"/>
      <c r="V27" s="14"/>
    </row>
    <row r="28" spans="1:34" ht="15.75" customHeight="1" x14ac:dyDescent="0.25">
      <c r="H28" s="51"/>
    </row>
    <row r="29" spans="1:34" ht="15.75" customHeight="1" x14ac:dyDescent="0.25">
      <c r="H29" s="51"/>
    </row>
    <row r="30" spans="1:34" ht="32.4" customHeight="1" x14ac:dyDescent="0.25">
      <c r="H30" s="51"/>
    </row>
    <row r="31" spans="1:34" ht="39" customHeight="1" x14ac:dyDescent="0.25">
      <c r="H31" s="51"/>
    </row>
    <row r="32" spans="1:34" ht="30" customHeight="1" x14ac:dyDescent="0.25">
      <c r="H32" s="51"/>
    </row>
    <row r="33" spans="2:8" ht="30" customHeight="1" thickBot="1" x14ac:dyDescent="0.3">
      <c r="H33" s="51"/>
    </row>
    <row r="34" spans="2:8" ht="30" customHeight="1" thickTop="1" thickBot="1" x14ac:dyDescent="0.3">
      <c r="B34" s="110" t="s">
        <v>16</v>
      </c>
      <c r="C34" s="110"/>
      <c r="D34" s="110"/>
      <c r="E34" s="110"/>
      <c r="F34" s="110"/>
      <c r="G34" s="110"/>
      <c r="H34" s="110"/>
    </row>
    <row r="35" spans="2:8" ht="30" customHeight="1" thickTop="1" thickBot="1" x14ac:dyDescent="0.3">
      <c r="B35" s="111" t="s">
        <v>17</v>
      </c>
      <c r="C35" s="111"/>
      <c r="D35" s="111"/>
      <c r="E35" s="111"/>
      <c r="F35" s="111"/>
      <c r="G35" s="112"/>
      <c r="H35" s="55" t="s">
        <v>18</v>
      </c>
    </row>
    <row r="36" spans="2:8" ht="30" customHeight="1" thickTop="1" x14ac:dyDescent="0.25">
      <c r="B36" s="104"/>
      <c r="C36" s="105"/>
      <c r="D36" s="105"/>
      <c r="E36" s="105"/>
      <c r="F36" s="105"/>
      <c r="G36" s="106"/>
      <c r="H36" s="104"/>
    </row>
    <row r="37" spans="2:8" ht="30" customHeight="1" thickBot="1" x14ac:dyDescent="0.3">
      <c r="B37" s="107"/>
      <c r="C37" s="108"/>
      <c r="D37" s="108"/>
      <c r="E37" s="108"/>
      <c r="F37" s="108"/>
      <c r="G37" s="109"/>
      <c r="H37" s="107"/>
    </row>
    <row r="38" spans="2:8" ht="30" customHeight="1" thickTop="1" x14ac:dyDescent="0.25"/>
  </sheetData>
  <mergeCells count="68">
    <mergeCell ref="B36:G37"/>
    <mergeCell ref="H36:H37"/>
    <mergeCell ref="G25:G26"/>
    <mergeCell ref="V25:V26"/>
    <mergeCell ref="B34:H34"/>
    <mergeCell ref="B35:G35"/>
    <mergeCell ref="B25:B26"/>
    <mergeCell ref="C25:C26"/>
    <mergeCell ref="D25:D26"/>
    <mergeCell ref="E25:E26"/>
    <mergeCell ref="F25:F26"/>
    <mergeCell ref="A1:V1"/>
    <mergeCell ref="F2:G2"/>
    <mergeCell ref="A4:V4"/>
    <mergeCell ref="A5:V5"/>
    <mergeCell ref="F10:F11"/>
    <mergeCell ref="G10:G11"/>
    <mergeCell ref="V10:V11"/>
    <mergeCell ref="A6:A9"/>
    <mergeCell ref="B6:H6"/>
    <mergeCell ref="I6:U6"/>
    <mergeCell ref="V6:V9"/>
    <mergeCell ref="B7:D7"/>
    <mergeCell ref="E7:H7"/>
    <mergeCell ref="I7:U7"/>
    <mergeCell ref="B8:U8"/>
    <mergeCell ref="A12:V12"/>
    <mergeCell ref="A10:A11"/>
    <mergeCell ref="B10:B11"/>
    <mergeCell ref="C10:C11"/>
    <mergeCell ref="D10:D11"/>
    <mergeCell ref="E10:E11"/>
    <mergeCell ref="F13:F14"/>
    <mergeCell ref="G13:G14"/>
    <mergeCell ref="V13:V14"/>
    <mergeCell ref="A15:V15"/>
    <mergeCell ref="A13:A14"/>
    <mergeCell ref="B13:B14"/>
    <mergeCell ref="C13:C14"/>
    <mergeCell ref="D13:D14"/>
    <mergeCell ref="E13:E14"/>
    <mergeCell ref="F16:F17"/>
    <mergeCell ref="G16:G17"/>
    <mergeCell ref="V16:V17"/>
    <mergeCell ref="A18:V18"/>
    <mergeCell ref="A16:A17"/>
    <mergeCell ref="B16:B17"/>
    <mergeCell ref="C16:C17"/>
    <mergeCell ref="D16:D17"/>
    <mergeCell ref="E16:E17"/>
    <mergeCell ref="F19:F20"/>
    <mergeCell ref="G19:G20"/>
    <mergeCell ref="V19:V20"/>
    <mergeCell ref="A19:A20"/>
    <mergeCell ref="B19:B20"/>
    <mergeCell ref="C19:C20"/>
    <mergeCell ref="D19:D20"/>
    <mergeCell ref="E19:E20"/>
    <mergeCell ref="F22:F23"/>
    <mergeCell ref="G22:G23"/>
    <mergeCell ref="V22:V23"/>
    <mergeCell ref="A24:V24"/>
    <mergeCell ref="A25:A26"/>
    <mergeCell ref="A22:A23"/>
    <mergeCell ref="B22:B23"/>
    <mergeCell ref="C22:C23"/>
    <mergeCell ref="D22:D23"/>
    <mergeCell ref="E22:E23"/>
  </mergeCells>
  <conditionalFormatting sqref="V10">
    <cfRule type="cellIs" dxfId="390" priority="21" operator="greaterThan">
      <formula>95%</formula>
    </cfRule>
    <cfRule type="cellIs" dxfId="389" priority="22" operator="greaterThanOrEqual">
      <formula>90%</formula>
    </cfRule>
    <cfRule type="cellIs" dxfId="388" priority="23" operator="lessThan">
      <formula>89.99%</formula>
    </cfRule>
  </conditionalFormatting>
  <conditionalFormatting sqref="V13">
    <cfRule type="cellIs" dxfId="387" priority="18" operator="greaterThan">
      <formula>95%</formula>
    </cfRule>
    <cfRule type="cellIs" dxfId="386" priority="19" operator="greaterThanOrEqual">
      <formula>90%</formula>
    </cfRule>
    <cfRule type="cellIs" dxfId="385" priority="20" operator="lessThan">
      <formula>89.99%</formula>
    </cfRule>
  </conditionalFormatting>
  <conditionalFormatting sqref="V19">
    <cfRule type="cellIs" dxfId="384" priority="12" operator="greaterThan">
      <formula>95%</formula>
    </cfRule>
    <cfRule type="cellIs" dxfId="383" priority="13" operator="greaterThanOrEqual">
      <formula>90%</formula>
    </cfRule>
    <cfRule type="cellIs" dxfId="382" priority="14" operator="lessThan">
      <formula>89.99%</formula>
    </cfRule>
  </conditionalFormatting>
  <conditionalFormatting sqref="V22">
    <cfRule type="cellIs" dxfId="381" priority="4" operator="greaterThanOrEqual">
      <formula>100%</formula>
    </cfRule>
    <cfRule type="cellIs" dxfId="380" priority="5" operator="lessThan">
      <formula>99.99%</formula>
    </cfRule>
  </conditionalFormatting>
  <conditionalFormatting sqref="V25">
    <cfRule type="cellIs" dxfId="379" priority="6" operator="greaterThan">
      <formula>95%</formula>
    </cfRule>
    <cfRule type="cellIs" dxfId="378" priority="7" operator="greaterThanOrEqual">
      <formula>90%</formula>
    </cfRule>
    <cfRule type="cellIs" dxfId="377" priority="8" operator="lessThan">
      <formula>89.99%</formula>
    </cfRule>
  </conditionalFormatting>
  <conditionalFormatting sqref="V16">
    <cfRule type="cellIs" dxfId="376" priority="1" operator="greaterThan">
      <formula>95%</formula>
    </cfRule>
    <cfRule type="cellIs" dxfId="375" priority="2" operator="greaterThanOrEqual">
      <formula>90%</formula>
    </cfRule>
    <cfRule type="cellIs" dxfId="374" priority="3" operator="lessThan">
      <formula>89.99%</formula>
    </cfRule>
  </conditionalFormatting>
  <conditionalFormatting sqref="I21:U21">
    <cfRule type="colorScale" priority="517">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A3549BFE-14C2-457D-90AB-2301CD632D8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92D050"/>
  </sheetPr>
  <dimension ref="A1:AH38"/>
  <sheetViews>
    <sheetView showGridLines="0" topLeftCell="A9" zoomScale="55" zoomScaleNormal="55" workbookViewId="0">
      <selection activeCell="B36" sqref="B36:G37"/>
    </sheetView>
  </sheetViews>
  <sheetFormatPr baseColWidth="10" defaultColWidth="11.453125" defaultRowHeight="30" customHeight="1" x14ac:dyDescent="0.25"/>
  <cols>
    <col min="1" max="1" width="10.54296875" style="1" bestFit="1" customWidth="1"/>
    <col min="2" max="2" width="19.08984375" style="1" bestFit="1" customWidth="1"/>
    <col min="3" max="3" width="19.08984375" style="1" customWidth="1"/>
    <col min="4" max="4" width="14.36328125" style="1" customWidth="1"/>
    <col min="5" max="5" width="21" style="1" customWidth="1"/>
    <col min="6" max="6" width="12.90625" style="1" customWidth="1"/>
    <col min="7" max="7" width="10.36328125" style="1" bestFit="1" customWidth="1"/>
    <col min="8" max="8" width="14.54296875" style="1" customWidth="1"/>
    <col min="9" max="21" width="10.6328125" style="1" customWidth="1"/>
    <col min="22" max="22" width="22.6328125" style="1" customWidth="1"/>
    <col min="23" max="16384" width="11.453125" style="1"/>
  </cols>
  <sheetData>
    <row r="1" spans="1:34" ht="40.5" customHeight="1" x14ac:dyDescent="0.25">
      <c r="A1" s="58" t="str">
        <f>'PANEL DE CONTROL DISTRITAL'!A1:Q1</f>
        <v>INSTITUTO NACIONAL ELECTORAL
SISTEMA DE GESTIÓN DE LA CALIDAD
CIUDAD DE MÉXICO</v>
      </c>
      <c r="B1" s="58"/>
      <c r="C1" s="58"/>
      <c r="D1" s="58"/>
      <c r="E1" s="58"/>
      <c r="F1" s="58"/>
      <c r="G1" s="58"/>
      <c r="H1" s="58"/>
      <c r="I1" s="58"/>
      <c r="J1" s="58"/>
      <c r="K1" s="58"/>
      <c r="L1" s="58"/>
      <c r="M1" s="58"/>
      <c r="N1" s="58"/>
      <c r="O1" s="58"/>
      <c r="P1" s="58"/>
      <c r="Q1" s="58"/>
      <c r="R1" s="58"/>
      <c r="S1" s="58"/>
      <c r="T1" s="58"/>
      <c r="U1" s="58"/>
      <c r="V1" s="58"/>
    </row>
    <row r="2" spans="1:34" ht="33.75" customHeight="1" x14ac:dyDescent="0.25">
      <c r="A2" s="12"/>
      <c r="B2" s="12"/>
      <c r="C2" s="12"/>
      <c r="D2" s="9" t="s">
        <v>13</v>
      </c>
      <c r="E2" s="9">
        <v>6</v>
      </c>
      <c r="F2" s="60" t="s">
        <v>14</v>
      </c>
      <c r="G2" s="60"/>
      <c r="H2" s="22">
        <v>90651</v>
      </c>
      <c r="I2" s="12"/>
      <c r="J2" s="12"/>
      <c r="K2" s="12"/>
      <c r="L2" s="12"/>
      <c r="M2" s="12"/>
      <c r="N2" s="12"/>
      <c r="O2" s="12"/>
      <c r="P2" s="12"/>
      <c r="Q2" s="12"/>
      <c r="R2" s="12"/>
      <c r="S2" s="12"/>
      <c r="T2" s="12"/>
      <c r="U2" s="12"/>
      <c r="V2" s="53"/>
      <c r="W2" s="17"/>
    </row>
    <row r="3" spans="1:34" ht="11.25" customHeight="1" thickBot="1" x14ac:dyDescent="0.3">
      <c r="A3" s="12"/>
      <c r="B3" s="6"/>
      <c r="C3" s="6"/>
      <c r="D3" s="6"/>
      <c r="E3" s="6"/>
      <c r="F3" s="6"/>
      <c r="G3" s="6"/>
      <c r="H3" s="6"/>
      <c r="I3" s="6"/>
      <c r="J3" s="6"/>
      <c r="K3" s="6"/>
      <c r="L3" s="6"/>
      <c r="M3" s="6"/>
      <c r="N3" s="6"/>
      <c r="O3" s="6"/>
      <c r="P3" s="6"/>
      <c r="Q3" s="6"/>
      <c r="R3" s="6"/>
      <c r="S3" s="6"/>
      <c r="T3" s="6"/>
      <c r="U3" s="6"/>
    </row>
    <row r="4" spans="1:34" ht="30" customHeight="1" thickTop="1" thickBot="1" x14ac:dyDescent="0.3">
      <c r="A4" s="87" t="s">
        <v>15</v>
      </c>
      <c r="B4" s="88"/>
      <c r="C4" s="88"/>
      <c r="D4" s="88"/>
      <c r="E4" s="88"/>
      <c r="F4" s="88"/>
      <c r="G4" s="88"/>
      <c r="H4" s="88"/>
      <c r="I4" s="88"/>
      <c r="J4" s="88"/>
      <c r="K4" s="88"/>
      <c r="L4" s="88"/>
      <c r="M4" s="88"/>
      <c r="N4" s="88"/>
      <c r="O4" s="88"/>
      <c r="P4" s="88"/>
      <c r="Q4" s="88"/>
      <c r="R4" s="88"/>
      <c r="S4" s="88"/>
      <c r="T4" s="88"/>
      <c r="U4" s="88"/>
      <c r="V4" s="89"/>
      <c r="X4" s="20"/>
    </row>
    <row r="5" spans="1:34" ht="5.25" customHeight="1" thickTop="1" thickBot="1" x14ac:dyDescent="0.3">
      <c r="A5" s="90"/>
      <c r="B5" s="91"/>
      <c r="C5" s="91"/>
      <c r="D5" s="91"/>
      <c r="E5" s="91"/>
      <c r="F5" s="91"/>
      <c r="G5" s="91"/>
      <c r="H5" s="91"/>
      <c r="I5" s="91"/>
      <c r="J5" s="91"/>
      <c r="K5" s="91"/>
      <c r="L5" s="91"/>
      <c r="M5" s="91"/>
      <c r="N5" s="91"/>
      <c r="O5" s="91"/>
      <c r="P5" s="91"/>
      <c r="Q5" s="91"/>
      <c r="R5" s="91"/>
      <c r="S5" s="91"/>
      <c r="T5" s="91"/>
      <c r="U5" s="91"/>
      <c r="V5" s="92"/>
    </row>
    <row r="6" spans="1:34" ht="18" customHeight="1" thickTop="1" thickBot="1" x14ac:dyDescent="0.3">
      <c r="A6" s="84" t="str">
        <f>'PANEL DE CONTROL DISTRITAL'!A6</f>
        <v>Número</v>
      </c>
      <c r="B6" s="85" t="str">
        <f>'PANEL DE CONTROL DISTRITAL'!B6</f>
        <v xml:space="preserve">PROCESOS SUSTANTIVOS E INDICADORES </v>
      </c>
      <c r="C6" s="85"/>
      <c r="D6" s="85"/>
      <c r="E6" s="85"/>
      <c r="F6" s="85"/>
      <c r="G6" s="85"/>
      <c r="H6" s="85"/>
      <c r="I6" s="93" t="s">
        <v>11</v>
      </c>
      <c r="J6" s="93"/>
      <c r="K6" s="93"/>
      <c r="L6" s="93"/>
      <c r="M6" s="93"/>
      <c r="N6" s="93"/>
      <c r="O6" s="93"/>
      <c r="P6" s="93"/>
      <c r="Q6" s="93"/>
      <c r="R6" s="93"/>
      <c r="S6" s="93"/>
      <c r="T6" s="93"/>
      <c r="U6" s="93"/>
      <c r="V6" s="86" t="s">
        <v>7</v>
      </c>
    </row>
    <row r="7" spans="1:34" ht="17.25" customHeight="1" thickTop="1" thickBot="1" x14ac:dyDescent="0.3">
      <c r="A7" s="84"/>
      <c r="B7" s="85" t="str">
        <f>'PANEL DE CONTROL DISTRITAL'!B7</f>
        <v>DESCRIPCIÓN</v>
      </c>
      <c r="C7" s="85"/>
      <c r="D7" s="85"/>
      <c r="E7" s="85" t="str">
        <f>'PANEL DE CONTROL DISTRITAL'!E7</f>
        <v>MEDICIÓN</v>
      </c>
      <c r="F7" s="85"/>
      <c r="G7" s="85"/>
      <c r="H7" s="85"/>
      <c r="I7" s="94" t="s">
        <v>57</v>
      </c>
      <c r="J7" s="94"/>
      <c r="K7" s="94"/>
      <c r="L7" s="94"/>
      <c r="M7" s="94"/>
      <c r="N7" s="94"/>
      <c r="O7" s="94"/>
      <c r="P7" s="94"/>
      <c r="Q7" s="94"/>
      <c r="R7" s="94"/>
      <c r="S7" s="94"/>
      <c r="T7" s="94"/>
      <c r="U7" s="94"/>
      <c r="V7" s="86"/>
    </row>
    <row r="8" spans="1:34" ht="5.25" customHeight="1" thickTop="1" thickBot="1" x14ac:dyDescent="0.3">
      <c r="A8" s="84"/>
      <c r="B8" s="95"/>
      <c r="C8" s="96"/>
      <c r="D8" s="96"/>
      <c r="E8" s="96"/>
      <c r="F8" s="96"/>
      <c r="G8" s="96"/>
      <c r="H8" s="96"/>
      <c r="I8" s="96"/>
      <c r="J8" s="96"/>
      <c r="K8" s="96"/>
      <c r="L8" s="96"/>
      <c r="M8" s="96"/>
      <c r="N8" s="96"/>
      <c r="O8" s="96"/>
      <c r="P8" s="96"/>
      <c r="Q8" s="96"/>
      <c r="R8" s="96"/>
      <c r="S8" s="96"/>
      <c r="T8" s="96"/>
      <c r="U8" s="96"/>
      <c r="V8" s="86"/>
    </row>
    <row r="9" spans="1:34" s="2" customFormat="1" ht="29.25" customHeight="1" thickTop="1" thickBot="1" x14ac:dyDescent="0.3">
      <c r="A9" s="8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36" t="str">
        <f>'PANEL DE CONTROL DISTRITAL'!H8</f>
        <v>Nominativo</v>
      </c>
      <c r="I9" s="29" t="str">
        <f>'090151'!I9</f>
        <v>2024-28</v>
      </c>
      <c r="J9" s="29" t="str">
        <f>'090151'!J9</f>
        <v>2024-29</v>
      </c>
      <c r="K9" s="29" t="str">
        <f>'090151'!K9</f>
        <v>2024-30</v>
      </c>
      <c r="L9" s="29" t="str">
        <f>'090151'!L9</f>
        <v>2024-31</v>
      </c>
      <c r="M9" s="29" t="str">
        <f>'090151'!M9</f>
        <v>2024-32</v>
      </c>
      <c r="N9" s="29" t="str">
        <f>'090151'!N9</f>
        <v>2024-33</v>
      </c>
      <c r="O9" s="29" t="str">
        <f>'090151'!O9</f>
        <v>2024-34</v>
      </c>
      <c r="P9" s="29" t="str">
        <f>'090151'!P9</f>
        <v>2024-35</v>
      </c>
      <c r="Q9" s="29" t="str">
        <f>'090151'!Q9</f>
        <v>2024-36</v>
      </c>
      <c r="R9" s="29" t="str">
        <f>'090151'!R9</f>
        <v>2024-37</v>
      </c>
      <c r="S9" s="29" t="str">
        <f>'090151'!S9</f>
        <v>2024-38</v>
      </c>
      <c r="T9" s="29" t="str">
        <f>'090151'!T9</f>
        <v>2024-39</v>
      </c>
      <c r="U9" s="29" t="str">
        <f>'090151'!U9</f>
        <v>2024-40</v>
      </c>
      <c r="V9" s="86"/>
    </row>
    <row r="10" spans="1:34" s="2" customFormat="1" ht="50.15" customHeight="1" thickTop="1" thickBot="1" x14ac:dyDescent="0.3">
      <c r="A10" s="98">
        <f>'PANEL DE CONTROL DISTRITAL'!A9</f>
        <v>1</v>
      </c>
      <c r="B10" s="100" t="str">
        <f>'PANEL DE CONTROL DISTRITAL'!B9</f>
        <v>Entrevista</v>
      </c>
      <c r="C10" s="97" t="str">
        <f>'PANEL DE CONTROL DISTRITAL'!C9</f>
        <v xml:space="preserve"> Auxiliar de Atención Ciudadana</v>
      </c>
      <c r="D10" s="101" t="str">
        <f>'PANEL DE CONTROL DISTRITAL'!D9</f>
        <v>Fichas requisitadas correctamente.</v>
      </c>
      <c r="E10" s="97" t="str">
        <f>'PANEL DE CONTROL DISTRITAL'!E9</f>
        <v>(Fichas requisitadas correctamente / Fichas revisadas en la muestra del 10%) x 100</v>
      </c>
      <c r="F10" s="102" t="str">
        <f>'PANEL DE CONTROL DISTRITAL'!F9</f>
        <v>Semanal (remesa)</v>
      </c>
      <c r="G10" s="103">
        <f>'PANEL DE CONTROL DISTRITAL'!G9</f>
        <v>0.9</v>
      </c>
      <c r="H10" s="27" t="str">
        <f>'PANEL DE CONTROL DISTRITAL'!H9</f>
        <v>Fichas requistadas correctamente</v>
      </c>
      <c r="I10" s="25">
        <v>47</v>
      </c>
      <c r="J10" s="25">
        <v>94</v>
      </c>
      <c r="K10" s="25">
        <v>80</v>
      </c>
      <c r="L10" s="25">
        <v>71</v>
      </c>
      <c r="M10" s="25">
        <v>91</v>
      </c>
      <c r="N10" s="25">
        <v>79</v>
      </c>
      <c r="O10" s="25">
        <v>89</v>
      </c>
      <c r="P10" s="25">
        <v>88</v>
      </c>
      <c r="Q10" s="25">
        <v>95</v>
      </c>
      <c r="R10" s="25">
        <v>81</v>
      </c>
      <c r="S10" s="25">
        <v>79</v>
      </c>
      <c r="T10" s="25">
        <v>83</v>
      </c>
      <c r="U10" s="25">
        <v>82</v>
      </c>
      <c r="V10" s="99">
        <f>IFERROR(SUM(I10:U10)/SUM(I11:U11),0)</f>
        <v>0.88693467336683418</v>
      </c>
    </row>
    <row r="11" spans="1:34" s="2" customFormat="1" ht="50.15" customHeight="1" thickTop="1" thickBot="1" x14ac:dyDescent="0.3">
      <c r="A11" s="98"/>
      <c r="B11" s="100"/>
      <c r="C11" s="97"/>
      <c r="D11" s="101"/>
      <c r="E11" s="97"/>
      <c r="F11" s="102"/>
      <c r="G11" s="103"/>
      <c r="H11" s="27" t="str">
        <f>'PANEL DE CONTROL DISTRITAL'!H10</f>
        <v>Fichas revisadas en la Muestra del 10%</v>
      </c>
      <c r="I11" s="37">
        <v>47</v>
      </c>
      <c r="J11" s="37">
        <v>94</v>
      </c>
      <c r="K11" s="37">
        <v>96</v>
      </c>
      <c r="L11" s="37">
        <v>99</v>
      </c>
      <c r="M11" s="37">
        <v>97</v>
      </c>
      <c r="N11" s="37">
        <v>92</v>
      </c>
      <c r="O11" s="37">
        <v>98</v>
      </c>
      <c r="P11" s="37">
        <v>93</v>
      </c>
      <c r="Q11" s="37">
        <v>102</v>
      </c>
      <c r="R11" s="37">
        <v>99</v>
      </c>
      <c r="S11" s="37">
        <v>91</v>
      </c>
      <c r="T11" s="37">
        <v>95</v>
      </c>
      <c r="U11" s="37">
        <v>91</v>
      </c>
      <c r="V11" s="99"/>
    </row>
    <row r="12" spans="1:34" s="39" customFormat="1" ht="7.5" customHeight="1" thickTop="1" thickBot="1" x14ac:dyDescent="0.3">
      <c r="A12" s="98"/>
      <c r="B12" s="98"/>
      <c r="C12" s="98"/>
      <c r="D12" s="98"/>
      <c r="E12" s="98"/>
      <c r="F12" s="98"/>
      <c r="G12" s="98"/>
      <c r="H12" s="98"/>
      <c r="I12" s="98"/>
      <c r="J12" s="98"/>
      <c r="K12" s="98"/>
      <c r="L12" s="98"/>
      <c r="M12" s="98"/>
      <c r="N12" s="98"/>
      <c r="O12" s="98"/>
      <c r="P12" s="98"/>
      <c r="Q12" s="98"/>
      <c r="R12" s="98"/>
      <c r="S12" s="98"/>
      <c r="T12" s="98"/>
      <c r="U12" s="98"/>
      <c r="V12" s="98"/>
      <c r="W12" s="38"/>
      <c r="X12" s="38"/>
      <c r="Y12" s="38"/>
      <c r="Z12" s="38"/>
      <c r="AA12" s="38"/>
      <c r="AB12" s="38"/>
      <c r="AC12" s="38"/>
      <c r="AD12" s="38"/>
      <c r="AE12" s="38"/>
      <c r="AF12" s="38"/>
      <c r="AG12" s="38"/>
      <c r="AH12" s="38"/>
    </row>
    <row r="13" spans="1:34" s="3" customFormat="1" ht="50.15" customHeight="1" thickTop="1" thickBot="1" x14ac:dyDescent="0.3">
      <c r="A13" s="98">
        <f>'PANEL DE CONTROL DISTRITAL'!A12</f>
        <v>2</v>
      </c>
      <c r="B13" s="100" t="str">
        <f>'PANEL DE CONTROL DISTRITAL'!B12</f>
        <v>Trámite</v>
      </c>
      <c r="C13" s="97" t="str">
        <f>'PANEL DE CONTROL DISTRITAL'!C12</f>
        <v>Operador de Equipo Tecnológico</v>
      </c>
      <c r="D13" s="101" t="str">
        <f>'PANEL DE CONTROL DISTRITAL'!D12</f>
        <v>Trámites exitosos.</v>
      </c>
      <c r="E13" s="97" t="str">
        <f>'PANEL DE CONTROL DISTRITAL'!E12</f>
        <v>(Número de trámites exitosos / Número de trámites aplicados) x 100</v>
      </c>
      <c r="F13" s="102" t="str">
        <f>'PANEL DE CONTROL DISTRITAL'!F12</f>
        <v>Semanal (remesa)</v>
      </c>
      <c r="G13" s="103">
        <f>'PANEL DE CONTROL DISTRITAL'!G12</f>
        <v>0.9</v>
      </c>
      <c r="H13" s="27" t="str">
        <f>'PANEL DE CONTROL DISTRITAL'!H12</f>
        <v>Número de trámites exitosos</v>
      </c>
      <c r="I13" s="25">
        <v>445</v>
      </c>
      <c r="J13" s="25">
        <v>896</v>
      </c>
      <c r="K13" s="25">
        <v>921</v>
      </c>
      <c r="L13" s="25">
        <v>866</v>
      </c>
      <c r="M13" s="25">
        <v>934</v>
      </c>
      <c r="N13" s="25">
        <v>880</v>
      </c>
      <c r="O13" s="25">
        <v>939</v>
      </c>
      <c r="P13" s="25">
        <v>894</v>
      </c>
      <c r="Q13" s="25">
        <v>972</v>
      </c>
      <c r="R13" s="25">
        <v>941</v>
      </c>
      <c r="S13" s="25">
        <v>872</v>
      </c>
      <c r="T13" s="25">
        <v>917</v>
      </c>
      <c r="U13" s="25">
        <v>610</v>
      </c>
      <c r="V13" s="99">
        <f>IFERROR(SUM(I13:U13)/SUM(I14:U14),0)</f>
        <v>0.97356866877414827</v>
      </c>
    </row>
    <row r="14" spans="1:34" s="3" customFormat="1" ht="50.15" customHeight="1" thickTop="1" thickBot="1" x14ac:dyDescent="0.3">
      <c r="A14" s="98"/>
      <c r="B14" s="100"/>
      <c r="C14" s="97"/>
      <c r="D14" s="101"/>
      <c r="E14" s="97"/>
      <c r="F14" s="102"/>
      <c r="G14" s="103"/>
      <c r="H14" s="27" t="str">
        <f>'PANEL DE CONTROL DISTRITAL'!H13</f>
        <v>Número de trámites aplicados</v>
      </c>
      <c r="I14" s="37">
        <v>445</v>
      </c>
      <c r="J14" s="37">
        <v>898</v>
      </c>
      <c r="K14" s="37">
        <v>925</v>
      </c>
      <c r="L14" s="37">
        <v>867</v>
      </c>
      <c r="M14" s="37">
        <v>937</v>
      </c>
      <c r="N14" s="37">
        <v>882</v>
      </c>
      <c r="O14" s="37">
        <v>942</v>
      </c>
      <c r="P14" s="37">
        <v>895</v>
      </c>
      <c r="Q14" s="37">
        <v>974</v>
      </c>
      <c r="R14" s="37">
        <v>947</v>
      </c>
      <c r="S14" s="37">
        <v>879</v>
      </c>
      <c r="T14" s="37">
        <v>920</v>
      </c>
      <c r="U14" s="37">
        <v>877</v>
      </c>
      <c r="V14" s="99"/>
    </row>
    <row r="15" spans="1:34" s="39" customFormat="1" ht="8.15" customHeight="1" thickTop="1" thickBot="1" x14ac:dyDescent="0.3">
      <c r="A15" s="98"/>
      <c r="B15" s="98"/>
      <c r="C15" s="98"/>
      <c r="D15" s="98"/>
      <c r="E15" s="98"/>
      <c r="F15" s="98"/>
      <c r="G15" s="98"/>
      <c r="H15" s="98"/>
      <c r="I15" s="98"/>
      <c r="J15" s="98"/>
      <c r="K15" s="98"/>
      <c r="L15" s="98"/>
      <c r="M15" s="98"/>
      <c r="N15" s="98"/>
      <c r="O15" s="98"/>
      <c r="P15" s="98"/>
      <c r="Q15" s="98"/>
      <c r="R15" s="98"/>
      <c r="S15" s="98"/>
      <c r="T15" s="98"/>
      <c r="U15" s="98"/>
      <c r="V15" s="98"/>
      <c r="W15" s="38"/>
      <c r="X15" s="38"/>
      <c r="Y15" s="38"/>
      <c r="Z15" s="38"/>
      <c r="AA15" s="38"/>
      <c r="AB15" s="38"/>
      <c r="AC15" s="38"/>
      <c r="AD15" s="38"/>
      <c r="AE15" s="38"/>
      <c r="AF15" s="38"/>
      <c r="AG15" s="38"/>
      <c r="AH15" s="38"/>
    </row>
    <row r="16" spans="1:34" s="3" customFormat="1" ht="50.15" customHeight="1" thickTop="1" thickBot="1" x14ac:dyDescent="0.3">
      <c r="A16" s="98">
        <f>'PANEL DE CONTROL DISTRITAL'!A15</f>
        <v>3</v>
      </c>
      <c r="B16" s="100" t="str">
        <f>'PANEL DE CONTROL DISTRITAL'!B15</f>
        <v>Transferencia de la Información.</v>
      </c>
      <c r="C16" s="97" t="str">
        <f>'PANEL DE CONTROL DISTRITAL'!C15</f>
        <v>Responsable de Módulo</v>
      </c>
      <c r="D16" s="101" t="str">
        <f>'PANEL DE CONTROL DISTRITAL'!D15</f>
        <v>Reenvíos exitosos.</v>
      </c>
      <c r="E16" s="97" t="str">
        <f>'PANEL DE CONTROL DISTRITAL'!E15</f>
        <v>(Ejecución de los scripts de reenvío de notificaciones / Solicitud de reenvíos de scripts requeridos) x100</v>
      </c>
      <c r="F16" s="102" t="str">
        <f>'PANEL DE CONTROL DISTRITAL'!F15</f>
        <v>Semanal (remesa)</v>
      </c>
      <c r="G16" s="103">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99">
        <f>IFERROR(SUM(I16:U16)/SUM(I17:U17),1)</f>
        <v>1</v>
      </c>
    </row>
    <row r="17" spans="1:34" s="3" customFormat="1" ht="50.15" customHeight="1" thickTop="1" thickBot="1" x14ac:dyDescent="0.3">
      <c r="A17" s="98"/>
      <c r="B17" s="100"/>
      <c r="C17" s="97"/>
      <c r="D17" s="101"/>
      <c r="E17" s="97"/>
      <c r="F17" s="102"/>
      <c r="G17" s="103"/>
      <c r="H17" s="27" t="str">
        <f>'PANEL DE CONTROL DISTRITAL'!H16</f>
        <v>Solicitud de reevíos de scripts requeridos</v>
      </c>
      <c r="I17" s="37">
        <v>0</v>
      </c>
      <c r="J17" s="37">
        <v>0</v>
      </c>
      <c r="K17" s="37">
        <v>0</v>
      </c>
      <c r="L17" s="37">
        <v>0</v>
      </c>
      <c r="M17" s="37">
        <v>0</v>
      </c>
      <c r="N17" s="37">
        <v>0</v>
      </c>
      <c r="O17" s="37">
        <v>0</v>
      </c>
      <c r="P17" s="37">
        <v>0</v>
      </c>
      <c r="Q17" s="37">
        <v>0</v>
      </c>
      <c r="R17" s="37">
        <v>0</v>
      </c>
      <c r="S17" s="37">
        <v>0</v>
      </c>
      <c r="T17" s="37">
        <v>0</v>
      </c>
      <c r="U17" s="37">
        <v>0</v>
      </c>
      <c r="V17" s="99"/>
    </row>
    <row r="18" spans="1:34" s="39" customFormat="1" ht="8.15" customHeight="1" thickTop="1" thickBot="1" x14ac:dyDescent="0.3">
      <c r="A18" s="98"/>
      <c r="B18" s="98"/>
      <c r="C18" s="98"/>
      <c r="D18" s="98"/>
      <c r="E18" s="98"/>
      <c r="F18" s="98"/>
      <c r="G18" s="98"/>
      <c r="H18" s="98"/>
      <c r="I18" s="98"/>
      <c r="J18" s="98"/>
      <c r="K18" s="98"/>
      <c r="L18" s="98"/>
      <c r="M18" s="98"/>
      <c r="N18" s="98"/>
      <c r="O18" s="98"/>
      <c r="P18" s="98"/>
      <c r="Q18" s="98"/>
      <c r="R18" s="98"/>
      <c r="S18" s="98"/>
      <c r="T18" s="98"/>
      <c r="U18" s="98"/>
      <c r="V18" s="98"/>
      <c r="W18" s="38"/>
      <c r="X18" s="38"/>
      <c r="Y18" s="38"/>
      <c r="Z18" s="38"/>
      <c r="AA18" s="38"/>
      <c r="AB18" s="38"/>
      <c r="AC18" s="38"/>
      <c r="AD18" s="38"/>
      <c r="AE18" s="38"/>
      <c r="AF18" s="38"/>
      <c r="AG18" s="38"/>
      <c r="AH18" s="38"/>
    </row>
    <row r="19" spans="1:34" s="3" customFormat="1" ht="50.15" customHeight="1" thickTop="1" thickBot="1" x14ac:dyDescent="0.3">
      <c r="A19" s="98">
        <f>'PANEL DE CONTROL DISTRITAL'!A18</f>
        <v>4</v>
      </c>
      <c r="B19" s="100" t="str">
        <f>'PANEL DE CONTROL DISTRITAL'!B18</f>
        <v>Conciliación de Credenciales para Votar.</v>
      </c>
      <c r="C19" s="97" t="str">
        <f>'PANEL DE CONTROL DISTRITAL'!C18</f>
        <v>Responsable de Módulo</v>
      </c>
      <c r="D19" s="101" t="str">
        <f>'PANEL DE CONTROL DISTRITAL'!D18</f>
        <v>Credenciales disponibles para entrega.</v>
      </c>
      <c r="E19" s="97" t="str">
        <f>'PANEL DE CONTROL DISTRITAL'!E18</f>
        <v>[(Credenciales recibidas - Credenciales inconsistentes) / Credenciales recibidas] x 100</v>
      </c>
      <c r="F19" s="102" t="str">
        <f>'PANEL DE CONTROL DISTRITAL'!F18</f>
        <v>Semanal (remesa)</v>
      </c>
      <c r="G19" s="103">
        <f>'PANEL DE CONTROL DISTRITAL'!G18</f>
        <v>0.9</v>
      </c>
      <c r="H19" s="27" t="str">
        <f>'PANEL DE CONTROL DISTRITAL'!H18</f>
        <v xml:space="preserve">Credenciales Recibidas - Credenciales inconsistentes </v>
      </c>
      <c r="I19" s="25">
        <v>259</v>
      </c>
      <c r="J19" s="25">
        <v>651</v>
      </c>
      <c r="K19" s="25">
        <v>936</v>
      </c>
      <c r="L19" s="25">
        <v>871</v>
      </c>
      <c r="M19" s="25">
        <v>863</v>
      </c>
      <c r="N19" s="25">
        <v>965</v>
      </c>
      <c r="O19" s="25">
        <v>886</v>
      </c>
      <c r="P19" s="25">
        <v>920</v>
      </c>
      <c r="Q19" s="25">
        <v>763</v>
      </c>
      <c r="R19" s="25">
        <v>1113</v>
      </c>
      <c r="S19" s="25">
        <v>917</v>
      </c>
      <c r="T19" s="25">
        <v>890</v>
      </c>
      <c r="U19" s="25">
        <v>908</v>
      </c>
      <c r="V19" s="99">
        <f>IFERROR(SUM(I19:U19)/SUM(I20:U20),0)</f>
        <v>1</v>
      </c>
    </row>
    <row r="20" spans="1:34" s="3" customFormat="1" ht="50.15" customHeight="1" thickTop="1" thickBot="1" x14ac:dyDescent="0.3">
      <c r="A20" s="98"/>
      <c r="B20" s="100"/>
      <c r="C20" s="97"/>
      <c r="D20" s="101"/>
      <c r="E20" s="97"/>
      <c r="F20" s="102"/>
      <c r="G20" s="103"/>
      <c r="H20" s="27" t="str">
        <f>'PANEL DE CONTROL DISTRITAL'!H19</f>
        <v xml:space="preserve">Credenciales recibidas </v>
      </c>
      <c r="I20" s="37">
        <v>259</v>
      </c>
      <c r="J20" s="37">
        <v>651</v>
      </c>
      <c r="K20" s="37">
        <v>936</v>
      </c>
      <c r="L20" s="37">
        <v>871</v>
      </c>
      <c r="M20" s="37">
        <v>863</v>
      </c>
      <c r="N20" s="37">
        <v>965</v>
      </c>
      <c r="O20" s="37">
        <v>886</v>
      </c>
      <c r="P20" s="37">
        <v>920</v>
      </c>
      <c r="Q20" s="37">
        <v>763</v>
      </c>
      <c r="R20" s="37">
        <v>1113</v>
      </c>
      <c r="S20" s="37">
        <v>917</v>
      </c>
      <c r="T20" s="37">
        <v>890</v>
      </c>
      <c r="U20" s="37">
        <v>908</v>
      </c>
      <c r="V20" s="99"/>
    </row>
    <row r="21" spans="1:34" s="39" customFormat="1" ht="8.15" customHeight="1" thickTop="1" thickBot="1" x14ac:dyDescent="0.3">
      <c r="A21" s="40"/>
      <c r="B21" s="41"/>
      <c r="C21" s="42"/>
      <c r="D21" s="43"/>
      <c r="E21" s="42"/>
      <c r="F21" s="44"/>
      <c r="G21" s="45"/>
      <c r="H21" s="46"/>
      <c r="I21" s="47"/>
      <c r="J21" s="47"/>
      <c r="K21" s="47"/>
      <c r="L21" s="47"/>
      <c r="M21" s="47"/>
      <c r="N21" s="47"/>
      <c r="O21" s="47"/>
      <c r="P21" s="47"/>
      <c r="Q21" s="47"/>
      <c r="R21" s="47"/>
      <c r="S21" s="47"/>
      <c r="T21" s="47"/>
      <c r="U21" s="47"/>
      <c r="V21" s="48"/>
      <c r="W21" s="38"/>
      <c r="X21" s="38"/>
      <c r="Y21" s="38"/>
      <c r="Z21" s="38"/>
      <c r="AA21" s="38"/>
      <c r="AB21" s="38"/>
      <c r="AC21" s="38"/>
      <c r="AD21" s="38"/>
      <c r="AE21" s="38"/>
      <c r="AF21" s="38"/>
      <c r="AG21" s="38"/>
      <c r="AH21" s="38"/>
    </row>
    <row r="22" spans="1:34" s="3" customFormat="1" ht="50.15" customHeight="1" thickTop="1" thickBot="1" x14ac:dyDescent="0.3">
      <c r="A22" s="98">
        <f>'PANEL DE CONTROL DISTRITAL'!A21</f>
        <v>5</v>
      </c>
      <c r="B22" s="100" t="str">
        <f>'PANEL DE CONTROL DISTRITAL'!B21</f>
        <v>Conciliación de Credenciales para Votar.</v>
      </c>
      <c r="C22" s="97" t="str">
        <f>'PANEL DE CONTROL DISTRITAL'!C21</f>
        <v>Responsable de Módulo</v>
      </c>
      <c r="D22" s="101" t="str">
        <f>'PANEL DE CONTROL DISTRITAL'!D21</f>
        <v>Arqueo de credenciales.</v>
      </c>
      <c r="E22" s="97" t="str">
        <f>'PANEL DE CONTROL DISTRITAL'!E21</f>
        <v>(Credenciales disponibles (físicas) / Credenciales disponibles registradas en SIIRFE-MAC) x 100</v>
      </c>
      <c r="F22" s="102" t="str">
        <f>'PANEL DE CONTROL DISTRITAL'!F21</f>
        <v>Semanal (remesa)</v>
      </c>
      <c r="G22" s="103">
        <f>'PANEL DE CONTROL DISTRITAL'!G21</f>
        <v>1</v>
      </c>
      <c r="H22" s="27" t="str">
        <f>'PANEL DE CONTROL DISTRITAL'!H21</f>
        <v>Credenciales disponibles (físicas)</v>
      </c>
      <c r="I22" s="25">
        <v>587</v>
      </c>
      <c r="J22" s="25">
        <v>970</v>
      </c>
      <c r="K22" s="25">
        <v>1321</v>
      </c>
      <c r="L22" s="25">
        <v>1325</v>
      </c>
      <c r="M22" s="25">
        <v>1376</v>
      </c>
      <c r="N22" s="25">
        <v>1529</v>
      </c>
      <c r="O22" s="25">
        <v>1521</v>
      </c>
      <c r="P22" s="25">
        <v>1611</v>
      </c>
      <c r="Q22" s="25">
        <v>1471</v>
      </c>
      <c r="R22" s="25">
        <v>1657</v>
      </c>
      <c r="S22" s="25">
        <v>1635</v>
      </c>
      <c r="T22" s="25">
        <v>1572</v>
      </c>
      <c r="U22" s="25">
        <v>1606</v>
      </c>
      <c r="V22" s="99">
        <f>IFERROR(SUM(I22:U22)/SUM(I23:U23),0)</f>
        <v>1</v>
      </c>
    </row>
    <row r="23" spans="1:34" s="3" customFormat="1" ht="50.15" customHeight="1" thickTop="1" thickBot="1" x14ac:dyDescent="0.3">
      <c r="A23" s="98"/>
      <c r="B23" s="100"/>
      <c r="C23" s="97"/>
      <c r="D23" s="101"/>
      <c r="E23" s="97"/>
      <c r="F23" s="102"/>
      <c r="G23" s="103"/>
      <c r="H23" s="27" t="str">
        <f>'PANEL DE CONTROL DISTRITAL'!H22</f>
        <v>Credenciales disponibles registradas en SIIRFE</v>
      </c>
      <c r="I23" s="37">
        <v>587</v>
      </c>
      <c r="J23" s="37">
        <v>970</v>
      </c>
      <c r="K23" s="37">
        <v>1321</v>
      </c>
      <c r="L23" s="37">
        <v>1325</v>
      </c>
      <c r="M23" s="37">
        <v>1376</v>
      </c>
      <c r="N23" s="37">
        <v>1529</v>
      </c>
      <c r="O23" s="37">
        <v>1521</v>
      </c>
      <c r="P23" s="37">
        <v>1611</v>
      </c>
      <c r="Q23" s="37">
        <v>1471</v>
      </c>
      <c r="R23" s="37">
        <v>1657</v>
      </c>
      <c r="S23" s="37">
        <v>1635</v>
      </c>
      <c r="T23" s="37">
        <v>1572</v>
      </c>
      <c r="U23" s="37">
        <v>1606</v>
      </c>
      <c r="V23" s="99"/>
    </row>
    <row r="24" spans="1:34" s="4" customFormat="1" ht="7.5" customHeight="1" thickTop="1" thickBot="1" x14ac:dyDescent="0.3">
      <c r="A24" s="98"/>
      <c r="B24" s="98"/>
      <c r="C24" s="98"/>
      <c r="D24" s="98"/>
      <c r="E24" s="98"/>
      <c r="F24" s="98"/>
      <c r="G24" s="98"/>
      <c r="H24" s="98"/>
      <c r="I24" s="98"/>
      <c r="J24" s="98"/>
      <c r="K24" s="98"/>
      <c r="L24" s="98"/>
      <c r="M24" s="98"/>
      <c r="N24" s="98"/>
      <c r="O24" s="98"/>
      <c r="P24" s="98"/>
      <c r="Q24" s="98"/>
      <c r="R24" s="98"/>
      <c r="S24" s="98"/>
      <c r="T24" s="98"/>
      <c r="U24" s="98"/>
      <c r="V24" s="98"/>
    </row>
    <row r="25" spans="1:34" ht="50.15" customHeight="1" thickTop="1" thickBot="1" x14ac:dyDescent="0.3">
      <c r="A25" s="98">
        <f>'PANEL DE CONTROL DISTRITAL'!A24</f>
        <v>6</v>
      </c>
      <c r="B25" s="100" t="str">
        <f>'PANEL DE CONTROL DISTRITAL'!B24</f>
        <v>Entrega de la Credencial para Votar.</v>
      </c>
      <c r="C25" s="97" t="str">
        <f>'PANEL DE CONTROL DISTRITAL'!C24</f>
        <v>Operador de Equipo Tecnológico</v>
      </c>
      <c r="D25" s="101" t="str">
        <f>'PANEL DE CONTROL DISTRITAL'!D24</f>
        <v>Efectividad de entrega de CPV en MAC.</v>
      </c>
      <c r="E25" s="97" t="str">
        <f>'PANEL DE CONTROL DISTRITAL'!E24</f>
        <v>(Total de credenciales entregadas / Total de ciudadanas y ciudadanos que acuden al MAC a recoger su credencial) x 100</v>
      </c>
      <c r="F25" s="102" t="str">
        <f>'PANEL DE CONTROL DISTRITAL'!F24</f>
        <v>Semanal (remesa)</v>
      </c>
      <c r="G25" s="103">
        <f>'PANEL DE CONTROL DISTRITAL'!G24</f>
        <v>0.9</v>
      </c>
      <c r="H25" s="27" t="str">
        <f>'PANEL DE CONTROL DISTRITAL'!H24</f>
        <v xml:space="preserve">Total de credenciales entregadas </v>
      </c>
      <c r="I25" s="25">
        <v>16</v>
      </c>
      <c r="J25" s="25">
        <v>268</v>
      </c>
      <c r="K25" s="25">
        <v>585</v>
      </c>
      <c r="L25" s="25">
        <v>867</v>
      </c>
      <c r="M25" s="25">
        <v>783</v>
      </c>
      <c r="N25" s="25">
        <v>812</v>
      </c>
      <c r="O25" s="25">
        <v>894</v>
      </c>
      <c r="P25" s="25">
        <v>830</v>
      </c>
      <c r="Q25" s="25">
        <v>903</v>
      </c>
      <c r="R25" s="25">
        <v>921</v>
      </c>
      <c r="S25" s="25">
        <v>939</v>
      </c>
      <c r="T25" s="25">
        <v>953</v>
      </c>
      <c r="U25" s="25">
        <v>874</v>
      </c>
      <c r="V25" s="99">
        <f>IFERROR(SUM(I25:U25)/SUM(I26:U26),0)</f>
        <v>1</v>
      </c>
    </row>
    <row r="26" spans="1:34" ht="50.15" customHeight="1" thickTop="1" thickBot="1" x14ac:dyDescent="0.3">
      <c r="A26" s="98"/>
      <c r="B26" s="100"/>
      <c r="C26" s="97"/>
      <c r="D26" s="101"/>
      <c r="E26" s="97"/>
      <c r="F26" s="102"/>
      <c r="G26" s="103"/>
      <c r="H26" s="27" t="str">
        <f>'PANEL DE CONTROL DISTRITAL'!H25</f>
        <v xml:space="preserve"> Total de ciudadanos que acuden a MAC a recoger su credencial</v>
      </c>
      <c r="I26" s="37">
        <v>16</v>
      </c>
      <c r="J26" s="37">
        <v>268</v>
      </c>
      <c r="K26" s="37">
        <v>585</v>
      </c>
      <c r="L26" s="37">
        <v>867</v>
      </c>
      <c r="M26" s="37">
        <v>783</v>
      </c>
      <c r="N26" s="37">
        <v>812</v>
      </c>
      <c r="O26" s="37">
        <v>894</v>
      </c>
      <c r="P26" s="37">
        <v>830</v>
      </c>
      <c r="Q26" s="37">
        <v>903</v>
      </c>
      <c r="R26" s="37">
        <v>921</v>
      </c>
      <c r="S26" s="37">
        <v>939</v>
      </c>
      <c r="T26" s="37">
        <v>953</v>
      </c>
      <c r="U26" s="37">
        <v>874</v>
      </c>
      <c r="V26" s="99"/>
    </row>
    <row r="27" spans="1:34" ht="15.75" customHeight="1" thickTop="1" x14ac:dyDescent="0.25">
      <c r="B27" s="1" t="s">
        <v>19</v>
      </c>
      <c r="H27" s="49"/>
      <c r="I27" s="50"/>
      <c r="J27" s="50"/>
      <c r="K27" s="50"/>
      <c r="L27" s="50"/>
      <c r="M27" s="50"/>
      <c r="N27" s="50"/>
      <c r="O27" s="50"/>
      <c r="P27" s="50"/>
      <c r="Q27" s="50"/>
      <c r="R27" s="50"/>
      <c r="S27" s="50"/>
      <c r="T27" s="50"/>
      <c r="U27" s="50"/>
      <c r="V27" s="14"/>
    </row>
    <row r="28" spans="1:34" ht="15.75" customHeight="1" x14ac:dyDescent="0.25">
      <c r="H28" s="51"/>
    </row>
    <row r="29" spans="1:34" ht="15.75" customHeight="1" x14ac:dyDescent="0.25">
      <c r="H29" s="51"/>
    </row>
    <row r="30" spans="1:34" ht="15.75" customHeight="1" x14ac:dyDescent="0.25">
      <c r="H30" s="51"/>
    </row>
    <row r="31" spans="1:34" ht="39" customHeight="1" x14ac:dyDescent="0.25">
      <c r="H31" s="51"/>
    </row>
    <row r="32" spans="1:34" ht="30" customHeight="1" x14ac:dyDescent="0.25">
      <c r="H32" s="51"/>
    </row>
    <row r="33" spans="2:8" ht="30" customHeight="1" thickBot="1" x14ac:dyDescent="0.3">
      <c r="H33" s="51"/>
    </row>
    <row r="34" spans="2:8" ht="30" customHeight="1" thickTop="1" thickBot="1" x14ac:dyDescent="0.3">
      <c r="B34" s="110" t="s">
        <v>16</v>
      </c>
      <c r="C34" s="110"/>
      <c r="D34" s="110"/>
      <c r="E34" s="110"/>
      <c r="F34" s="110"/>
      <c r="G34" s="110"/>
      <c r="H34" s="110"/>
    </row>
    <row r="35" spans="2:8" ht="30" customHeight="1" thickTop="1" thickBot="1" x14ac:dyDescent="0.3">
      <c r="B35" s="111" t="s">
        <v>17</v>
      </c>
      <c r="C35" s="111"/>
      <c r="D35" s="111"/>
      <c r="E35" s="111"/>
      <c r="F35" s="111"/>
      <c r="G35" s="112"/>
      <c r="H35" s="55" t="s">
        <v>18</v>
      </c>
    </row>
    <row r="36" spans="2:8" ht="30" customHeight="1" thickTop="1" x14ac:dyDescent="0.25">
      <c r="B36" s="104" t="s">
        <v>97</v>
      </c>
      <c r="C36" s="105"/>
      <c r="D36" s="105"/>
      <c r="E36" s="105"/>
      <c r="F36" s="105"/>
      <c r="G36" s="106"/>
      <c r="H36" s="104"/>
    </row>
    <row r="37" spans="2:8" ht="30" customHeight="1" thickBot="1" x14ac:dyDescent="0.3">
      <c r="B37" s="107"/>
      <c r="C37" s="108"/>
      <c r="D37" s="108"/>
      <c r="E37" s="108"/>
      <c r="F37" s="108"/>
      <c r="G37" s="109"/>
      <c r="H37" s="107"/>
    </row>
    <row r="38" spans="2:8" ht="30" customHeight="1" thickTop="1" x14ac:dyDescent="0.25"/>
  </sheetData>
  <mergeCells count="68">
    <mergeCell ref="B36:G37"/>
    <mergeCell ref="B34:H34"/>
    <mergeCell ref="B35:G35"/>
    <mergeCell ref="H36:H37"/>
    <mergeCell ref="A1:V1"/>
    <mergeCell ref="F2:G2"/>
    <mergeCell ref="A4:V4"/>
    <mergeCell ref="A5:V5"/>
    <mergeCell ref="F10:F11"/>
    <mergeCell ref="G10:G11"/>
    <mergeCell ref="V10:V11"/>
    <mergeCell ref="A6:A9"/>
    <mergeCell ref="B6:H6"/>
    <mergeCell ref="I6:U6"/>
    <mergeCell ref="V6:V9"/>
    <mergeCell ref="B7:D7"/>
    <mergeCell ref="E7:H7"/>
    <mergeCell ref="I7:U7"/>
    <mergeCell ref="B8:U8"/>
    <mergeCell ref="A12:V12"/>
    <mergeCell ref="A10:A11"/>
    <mergeCell ref="B10:B11"/>
    <mergeCell ref="C10:C11"/>
    <mergeCell ref="D10:D11"/>
    <mergeCell ref="E10:E11"/>
    <mergeCell ref="F13:F14"/>
    <mergeCell ref="G13:G14"/>
    <mergeCell ref="V13:V14"/>
    <mergeCell ref="A15:V15"/>
    <mergeCell ref="A13:A14"/>
    <mergeCell ref="B13:B14"/>
    <mergeCell ref="C13:C14"/>
    <mergeCell ref="D13:D14"/>
    <mergeCell ref="E13:E14"/>
    <mergeCell ref="F16:F17"/>
    <mergeCell ref="G16:G17"/>
    <mergeCell ref="V16:V17"/>
    <mergeCell ref="A18:V18"/>
    <mergeCell ref="A16:A17"/>
    <mergeCell ref="B16:B17"/>
    <mergeCell ref="C16:C17"/>
    <mergeCell ref="D16:D17"/>
    <mergeCell ref="E16:E17"/>
    <mergeCell ref="E22:E23"/>
    <mergeCell ref="F19:F20"/>
    <mergeCell ref="G19:G20"/>
    <mergeCell ref="V19:V20"/>
    <mergeCell ref="A19:A20"/>
    <mergeCell ref="B19:B20"/>
    <mergeCell ref="C19:C20"/>
    <mergeCell ref="D19:D20"/>
    <mergeCell ref="E19:E20"/>
    <mergeCell ref="F22:F23"/>
    <mergeCell ref="G22:G23"/>
    <mergeCell ref="V22:V23"/>
    <mergeCell ref="A22:A23"/>
    <mergeCell ref="B22:B23"/>
    <mergeCell ref="C22:C23"/>
    <mergeCell ref="D22:D23"/>
    <mergeCell ref="G25:G26"/>
    <mergeCell ref="V25:V26"/>
    <mergeCell ref="A24:V24"/>
    <mergeCell ref="A25:A26"/>
    <mergeCell ref="B25:B26"/>
    <mergeCell ref="C25:C26"/>
    <mergeCell ref="D25:D26"/>
    <mergeCell ref="E25:E26"/>
    <mergeCell ref="F25:F26"/>
  </mergeCells>
  <conditionalFormatting sqref="V10">
    <cfRule type="cellIs" dxfId="373" priority="21" operator="greaterThan">
      <formula>95%</formula>
    </cfRule>
    <cfRule type="cellIs" dxfId="372" priority="22" operator="greaterThanOrEqual">
      <formula>90%</formula>
    </cfRule>
    <cfRule type="cellIs" dxfId="371" priority="23" operator="lessThan">
      <formula>89.99%</formula>
    </cfRule>
  </conditionalFormatting>
  <conditionalFormatting sqref="V13">
    <cfRule type="cellIs" dxfId="370" priority="18" operator="greaterThan">
      <formula>95%</formula>
    </cfRule>
    <cfRule type="cellIs" dxfId="369" priority="19" operator="greaterThanOrEqual">
      <formula>90%</formula>
    </cfRule>
    <cfRule type="cellIs" dxfId="368" priority="20" operator="lessThan">
      <formula>89.99%</formula>
    </cfRule>
  </conditionalFormatting>
  <conditionalFormatting sqref="V19">
    <cfRule type="cellIs" dxfId="367" priority="12" operator="greaterThan">
      <formula>95%</formula>
    </cfRule>
    <cfRule type="cellIs" dxfId="366" priority="13" operator="greaterThanOrEqual">
      <formula>90%</formula>
    </cfRule>
    <cfRule type="cellIs" dxfId="365" priority="14" operator="lessThan">
      <formula>89.99%</formula>
    </cfRule>
  </conditionalFormatting>
  <conditionalFormatting sqref="V22">
    <cfRule type="cellIs" dxfId="364" priority="4" operator="greaterThanOrEqual">
      <formula>100%</formula>
    </cfRule>
    <cfRule type="cellIs" dxfId="363" priority="5" operator="lessThan">
      <formula>99.99%</formula>
    </cfRule>
  </conditionalFormatting>
  <conditionalFormatting sqref="V25">
    <cfRule type="cellIs" dxfId="362" priority="6" operator="greaterThan">
      <formula>95%</formula>
    </cfRule>
    <cfRule type="cellIs" dxfId="361" priority="7" operator="greaterThanOrEqual">
      <formula>90%</formula>
    </cfRule>
    <cfRule type="cellIs" dxfId="360" priority="8" operator="lessThan">
      <formula>89.99%</formula>
    </cfRule>
  </conditionalFormatting>
  <conditionalFormatting sqref="V16">
    <cfRule type="cellIs" dxfId="359" priority="1" operator="greaterThan">
      <formula>95%</formula>
    </cfRule>
    <cfRule type="cellIs" dxfId="358" priority="2" operator="greaterThanOrEqual">
      <formula>90%</formula>
    </cfRule>
    <cfRule type="cellIs" dxfId="357" priority="3" operator="lessThan">
      <formula>89.99%</formula>
    </cfRule>
  </conditionalFormatting>
  <conditionalFormatting sqref="I21:U21">
    <cfRule type="colorScale" priority="519">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2BEFDA4C-BC51-49E6-927F-6FE032658B5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0070C0"/>
  </sheetPr>
  <dimension ref="A1:AH48"/>
  <sheetViews>
    <sheetView showGridLines="0" topLeftCell="E4" zoomScale="70" zoomScaleNormal="70" workbookViewId="0">
      <selection activeCell="I25" sqref="I25:U26"/>
    </sheetView>
  </sheetViews>
  <sheetFormatPr baseColWidth="10" defaultColWidth="11.453125" defaultRowHeight="30" customHeight="1" x14ac:dyDescent="0.25"/>
  <cols>
    <col min="1" max="1" width="10.54296875" style="1" bestFit="1" customWidth="1"/>
    <col min="2" max="2" width="19.08984375" style="1" bestFit="1" customWidth="1"/>
    <col min="3" max="3" width="19.08984375" style="1" customWidth="1"/>
    <col min="4" max="4" width="14.36328125" style="1" customWidth="1"/>
    <col min="5" max="5" width="21" style="1" customWidth="1"/>
    <col min="6" max="6" width="12.90625" style="1" customWidth="1"/>
    <col min="7" max="7" width="10.36328125" style="1" bestFit="1" customWidth="1"/>
    <col min="8" max="8" width="14.54296875" style="1" customWidth="1"/>
    <col min="9" max="21" width="10.6328125" style="1" customWidth="1"/>
    <col min="22" max="22" width="22.6328125" style="1" customWidth="1"/>
    <col min="23" max="16384" width="11.453125" style="1"/>
  </cols>
  <sheetData>
    <row r="1" spans="1:34" ht="40.5" customHeight="1" x14ac:dyDescent="0.25">
      <c r="A1" s="58" t="str">
        <f>'PANEL DE CONTROL DISTRITAL'!A1:Q1</f>
        <v>INSTITUTO NACIONAL ELECTORAL
SISTEMA DE GESTIÓN DE LA CALIDAD
CIUDAD DE MÉXICO</v>
      </c>
      <c r="B1" s="58"/>
      <c r="C1" s="58"/>
      <c r="D1" s="58"/>
      <c r="E1" s="58"/>
      <c r="F1" s="58"/>
      <c r="G1" s="58"/>
      <c r="H1" s="58"/>
      <c r="I1" s="58"/>
      <c r="J1" s="58"/>
      <c r="K1" s="58"/>
      <c r="L1" s="58"/>
      <c r="M1" s="58"/>
      <c r="N1" s="58"/>
      <c r="O1" s="58"/>
      <c r="P1" s="58"/>
      <c r="Q1" s="58"/>
      <c r="R1" s="58"/>
      <c r="S1" s="58"/>
      <c r="T1" s="58"/>
      <c r="U1" s="58"/>
      <c r="V1" s="58"/>
    </row>
    <row r="2" spans="1:34" ht="33.75" customHeight="1" x14ac:dyDescent="0.25">
      <c r="A2" s="12"/>
      <c r="B2" s="12"/>
      <c r="C2" s="12"/>
      <c r="D2" s="9" t="s">
        <v>13</v>
      </c>
      <c r="E2" s="9">
        <v>7</v>
      </c>
      <c r="F2" s="60" t="s">
        <v>14</v>
      </c>
      <c r="G2" s="60"/>
      <c r="H2" s="22">
        <v>90751</v>
      </c>
      <c r="I2" s="21"/>
      <c r="J2" s="21"/>
      <c r="K2" s="21"/>
      <c r="L2" s="21"/>
      <c r="M2" s="21"/>
      <c r="N2" s="21"/>
      <c r="O2" s="12"/>
      <c r="P2" s="12"/>
      <c r="Q2" s="12"/>
      <c r="R2" s="12"/>
      <c r="S2" s="12"/>
      <c r="T2" s="12"/>
      <c r="U2" s="12"/>
      <c r="V2" s="53"/>
      <c r="W2" s="17"/>
    </row>
    <row r="3" spans="1:34" ht="11.25" customHeight="1" thickBot="1" x14ac:dyDescent="0.3">
      <c r="A3" s="12"/>
      <c r="B3" s="6"/>
      <c r="C3" s="6"/>
      <c r="D3" s="6"/>
      <c r="E3" s="6"/>
      <c r="F3" s="6"/>
      <c r="G3" s="6"/>
      <c r="H3" s="6"/>
      <c r="I3" s="6"/>
      <c r="J3" s="6"/>
      <c r="K3" s="6"/>
      <c r="L3" s="6"/>
      <c r="M3" s="6"/>
      <c r="N3" s="6"/>
      <c r="O3" s="6"/>
      <c r="P3" s="6"/>
      <c r="Q3" s="6"/>
      <c r="R3" s="6"/>
      <c r="S3" s="6"/>
      <c r="T3" s="6"/>
      <c r="U3" s="6"/>
    </row>
    <row r="4" spans="1:34" ht="30" customHeight="1" thickTop="1" thickBot="1" x14ac:dyDescent="0.3">
      <c r="A4" s="87" t="s">
        <v>15</v>
      </c>
      <c r="B4" s="88"/>
      <c r="C4" s="88"/>
      <c r="D4" s="88"/>
      <c r="E4" s="88"/>
      <c r="F4" s="88"/>
      <c r="G4" s="88"/>
      <c r="H4" s="88"/>
      <c r="I4" s="88"/>
      <c r="J4" s="88"/>
      <c r="K4" s="88"/>
      <c r="L4" s="88"/>
      <c r="M4" s="88"/>
      <c r="N4" s="88"/>
      <c r="O4" s="88"/>
      <c r="P4" s="88"/>
      <c r="Q4" s="88"/>
      <c r="R4" s="88"/>
      <c r="S4" s="88"/>
      <c r="T4" s="88"/>
      <c r="U4" s="88"/>
      <c r="V4" s="89"/>
      <c r="X4" s="20"/>
    </row>
    <row r="5" spans="1:34" ht="5.25" customHeight="1" thickTop="1" thickBot="1" x14ac:dyDescent="0.3">
      <c r="A5" s="90"/>
      <c r="B5" s="91"/>
      <c r="C5" s="91"/>
      <c r="D5" s="91"/>
      <c r="E5" s="91"/>
      <c r="F5" s="91"/>
      <c r="G5" s="91"/>
      <c r="H5" s="91"/>
      <c r="I5" s="91"/>
      <c r="J5" s="91"/>
      <c r="K5" s="91"/>
      <c r="L5" s="91"/>
      <c r="M5" s="91"/>
      <c r="N5" s="91"/>
      <c r="O5" s="91"/>
      <c r="P5" s="91"/>
      <c r="Q5" s="91"/>
      <c r="R5" s="91"/>
      <c r="S5" s="91"/>
      <c r="T5" s="91"/>
      <c r="U5" s="91"/>
      <c r="V5" s="92"/>
    </row>
    <row r="6" spans="1:34" ht="18" customHeight="1" thickTop="1" thickBot="1" x14ac:dyDescent="0.3">
      <c r="A6" s="84" t="str">
        <f>'PANEL DE CONTROL DISTRITAL'!A6</f>
        <v>Número</v>
      </c>
      <c r="B6" s="85" t="str">
        <f>'PANEL DE CONTROL DISTRITAL'!B6</f>
        <v xml:space="preserve">PROCESOS SUSTANTIVOS E INDICADORES </v>
      </c>
      <c r="C6" s="85"/>
      <c r="D6" s="85"/>
      <c r="E6" s="85"/>
      <c r="F6" s="85"/>
      <c r="G6" s="85"/>
      <c r="H6" s="85"/>
      <c r="I6" s="93" t="s">
        <v>11</v>
      </c>
      <c r="J6" s="93"/>
      <c r="K6" s="93"/>
      <c r="L6" s="93"/>
      <c r="M6" s="93"/>
      <c r="N6" s="93"/>
      <c r="O6" s="93"/>
      <c r="P6" s="93"/>
      <c r="Q6" s="93"/>
      <c r="R6" s="93"/>
      <c r="S6" s="93"/>
      <c r="T6" s="93"/>
      <c r="U6" s="93"/>
      <c r="V6" s="86" t="s">
        <v>7</v>
      </c>
    </row>
    <row r="7" spans="1:34" ht="17.25" customHeight="1" thickTop="1" thickBot="1" x14ac:dyDescent="0.3">
      <c r="A7" s="84"/>
      <c r="B7" s="85" t="str">
        <f>'PANEL DE CONTROL DISTRITAL'!B7</f>
        <v>DESCRIPCIÓN</v>
      </c>
      <c r="C7" s="85"/>
      <c r="D7" s="85"/>
      <c r="E7" s="85" t="str">
        <f>'PANEL DE CONTROL DISTRITAL'!E7</f>
        <v>MEDICIÓN</v>
      </c>
      <c r="F7" s="85"/>
      <c r="G7" s="85"/>
      <c r="H7" s="85"/>
      <c r="I7" s="94" t="s">
        <v>57</v>
      </c>
      <c r="J7" s="94"/>
      <c r="K7" s="94"/>
      <c r="L7" s="94"/>
      <c r="M7" s="94"/>
      <c r="N7" s="94"/>
      <c r="O7" s="94"/>
      <c r="P7" s="94"/>
      <c r="Q7" s="94"/>
      <c r="R7" s="94"/>
      <c r="S7" s="94"/>
      <c r="T7" s="94"/>
      <c r="U7" s="94"/>
      <c r="V7" s="86"/>
    </row>
    <row r="8" spans="1:34" ht="5.25" customHeight="1" thickTop="1" thickBot="1" x14ac:dyDescent="0.3">
      <c r="A8" s="84"/>
      <c r="B8" s="95"/>
      <c r="C8" s="96"/>
      <c r="D8" s="96"/>
      <c r="E8" s="96"/>
      <c r="F8" s="96"/>
      <c r="G8" s="96"/>
      <c r="H8" s="96"/>
      <c r="I8" s="96"/>
      <c r="J8" s="96"/>
      <c r="K8" s="96"/>
      <c r="L8" s="96"/>
      <c r="M8" s="96"/>
      <c r="N8" s="96"/>
      <c r="O8" s="96"/>
      <c r="P8" s="96"/>
      <c r="Q8" s="96"/>
      <c r="R8" s="96"/>
      <c r="S8" s="96"/>
      <c r="T8" s="96"/>
      <c r="U8" s="96"/>
      <c r="V8" s="86"/>
    </row>
    <row r="9" spans="1:34" s="2" customFormat="1" ht="29.25" customHeight="1" thickTop="1" thickBot="1" x14ac:dyDescent="0.3">
      <c r="A9" s="8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36" t="str">
        <f>'PANEL DE CONTROL DISTRITAL'!H8</f>
        <v>Nominativo</v>
      </c>
      <c r="I9" s="29" t="str">
        <f>'090151'!I9</f>
        <v>2024-28</v>
      </c>
      <c r="J9" s="29" t="str">
        <f>'090151'!J9</f>
        <v>2024-29</v>
      </c>
      <c r="K9" s="29" t="str">
        <f>'090151'!K9</f>
        <v>2024-30</v>
      </c>
      <c r="L9" s="29" t="str">
        <f>'090151'!L9</f>
        <v>2024-31</v>
      </c>
      <c r="M9" s="29" t="str">
        <f>'090151'!M9</f>
        <v>2024-32</v>
      </c>
      <c r="N9" s="29" t="str">
        <f>'090151'!N9</f>
        <v>2024-33</v>
      </c>
      <c r="O9" s="29" t="str">
        <f>'090151'!O9</f>
        <v>2024-34</v>
      </c>
      <c r="P9" s="29" t="str">
        <f>'090151'!P9</f>
        <v>2024-35</v>
      </c>
      <c r="Q9" s="29" t="str">
        <f>'090151'!Q9</f>
        <v>2024-36</v>
      </c>
      <c r="R9" s="29" t="str">
        <f>'090151'!R9</f>
        <v>2024-37</v>
      </c>
      <c r="S9" s="29" t="str">
        <f>'090151'!S9</f>
        <v>2024-38</v>
      </c>
      <c r="T9" s="29" t="str">
        <f>'090151'!T9</f>
        <v>2024-39</v>
      </c>
      <c r="U9" s="29" t="str">
        <f>'090151'!U9</f>
        <v>2024-40</v>
      </c>
      <c r="V9" s="86"/>
    </row>
    <row r="10" spans="1:34" s="2" customFormat="1" ht="50.15" customHeight="1" thickTop="1" thickBot="1" x14ac:dyDescent="0.3">
      <c r="A10" s="98">
        <f>'PANEL DE CONTROL DISTRITAL'!A9</f>
        <v>1</v>
      </c>
      <c r="B10" s="100" t="str">
        <f>'PANEL DE CONTROL DISTRITAL'!B9</f>
        <v>Entrevista</v>
      </c>
      <c r="C10" s="97" t="str">
        <f>'PANEL DE CONTROL DISTRITAL'!C9</f>
        <v xml:space="preserve"> Auxiliar de Atención Ciudadana</v>
      </c>
      <c r="D10" s="101" t="str">
        <f>'PANEL DE CONTROL DISTRITAL'!D9</f>
        <v>Fichas requisitadas correctamente.</v>
      </c>
      <c r="E10" s="97" t="str">
        <f>'PANEL DE CONTROL DISTRITAL'!E9</f>
        <v>(Fichas requisitadas correctamente / Fichas revisadas en la muestra del 10%) x 100</v>
      </c>
      <c r="F10" s="102" t="str">
        <f>'PANEL DE CONTROL DISTRITAL'!F9</f>
        <v>Semanal (remesa)</v>
      </c>
      <c r="G10" s="103">
        <f>'PANEL DE CONTROL DISTRITAL'!G9</f>
        <v>0.9</v>
      </c>
      <c r="H10" s="27" t="str">
        <f>'PANEL DE CONTROL DISTRITAL'!H9</f>
        <v>Fichas requistadas correctamente</v>
      </c>
      <c r="I10" s="25">
        <v>61</v>
      </c>
      <c r="J10" s="25">
        <v>87</v>
      </c>
      <c r="K10" s="25">
        <v>90</v>
      </c>
      <c r="L10" s="25">
        <v>88</v>
      </c>
      <c r="M10" s="25">
        <v>90</v>
      </c>
      <c r="N10" s="25">
        <v>87</v>
      </c>
      <c r="O10" s="25">
        <v>81</v>
      </c>
      <c r="P10" s="25">
        <v>119</v>
      </c>
      <c r="Q10" s="25">
        <v>115</v>
      </c>
      <c r="R10" s="25">
        <v>116</v>
      </c>
      <c r="S10" s="25">
        <v>115</v>
      </c>
      <c r="T10" s="25">
        <v>110</v>
      </c>
      <c r="U10" s="25">
        <v>115</v>
      </c>
      <c r="V10" s="99">
        <f>IFERROR(SUM(I10:U10)/SUM(I11:U11),0)</f>
        <v>1</v>
      </c>
    </row>
    <row r="11" spans="1:34" s="2" customFormat="1" ht="50.15" customHeight="1" thickTop="1" thickBot="1" x14ac:dyDescent="0.3">
      <c r="A11" s="98"/>
      <c r="B11" s="100"/>
      <c r="C11" s="97"/>
      <c r="D11" s="101"/>
      <c r="E11" s="97"/>
      <c r="F11" s="102"/>
      <c r="G11" s="103"/>
      <c r="H11" s="27" t="str">
        <f>'PANEL DE CONTROL DISTRITAL'!H10</f>
        <v>Fichas revisadas en la Muestra del 10%</v>
      </c>
      <c r="I11" s="37">
        <v>61</v>
      </c>
      <c r="J11" s="37">
        <v>87</v>
      </c>
      <c r="K11" s="37">
        <v>90</v>
      </c>
      <c r="L11" s="37">
        <v>88</v>
      </c>
      <c r="M11" s="37">
        <v>90</v>
      </c>
      <c r="N11" s="37">
        <v>87</v>
      </c>
      <c r="O11" s="37">
        <v>81</v>
      </c>
      <c r="P11" s="37">
        <v>119</v>
      </c>
      <c r="Q11" s="37">
        <v>115</v>
      </c>
      <c r="R11" s="37">
        <v>116</v>
      </c>
      <c r="S11" s="37">
        <v>115</v>
      </c>
      <c r="T11" s="37">
        <v>110</v>
      </c>
      <c r="U11" s="37">
        <v>115</v>
      </c>
      <c r="V11" s="99"/>
    </row>
    <row r="12" spans="1:34" s="39" customFormat="1" ht="8.15" customHeight="1" thickTop="1" thickBot="1" x14ac:dyDescent="0.3">
      <c r="A12" s="98"/>
      <c r="B12" s="98"/>
      <c r="C12" s="98"/>
      <c r="D12" s="98"/>
      <c r="E12" s="98"/>
      <c r="F12" s="98"/>
      <c r="G12" s="98"/>
      <c r="H12" s="98"/>
      <c r="I12" s="98"/>
      <c r="J12" s="98"/>
      <c r="K12" s="98"/>
      <c r="L12" s="98"/>
      <c r="M12" s="98"/>
      <c r="N12" s="98"/>
      <c r="O12" s="98"/>
      <c r="P12" s="98"/>
      <c r="Q12" s="98"/>
      <c r="R12" s="98"/>
      <c r="S12" s="98"/>
      <c r="T12" s="98"/>
      <c r="U12" s="98"/>
      <c r="V12" s="98"/>
      <c r="W12" s="38"/>
      <c r="X12" s="38"/>
      <c r="Y12" s="38"/>
      <c r="Z12" s="38"/>
      <c r="AA12" s="38"/>
      <c r="AB12" s="38"/>
      <c r="AC12" s="38"/>
      <c r="AD12" s="38"/>
      <c r="AE12" s="38"/>
      <c r="AF12" s="38"/>
      <c r="AG12" s="38"/>
      <c r="AH12" s="38"/>
    </row>
    <row r="13" spans="1:34" s="3" customFormat="1" ht="50.15" customHeight="1" thickTop="1" thickBot="1" x14ac:dyDescent="0.3">
      <c r="A13" s="98">
        <f>'PANEL DE CONTROL DISTRITAL'!A12</f>
        <v>2</v>
      </c>
      <c r="B13" s="100" t="str">
        <f>'PANEL DE CONTROL DISTRITAL'!B12</f>
        <v>Trámite</v>
      </c>
      <c r="C13" s="97" t="str">
        <f>'PANEL DE CONTROL DISTRITAL'!C12</f>
        <v>Operador de Equipo Tecnológico</v>
      </c>
      <c r="D13" s="101" t="str">
        <f>'PANEL DE CONTROL DISTRITAL'!D12</f>
        <v>Trámites exitosos.</v>
      </c>
      <c r="E13" s="97" t="str">
        <f>'PANEL DE CONTROL DISTRITAL'!E12</f>
        <v>(Número de trámites exitosos / Número de trámites aplicados) x 100</v>
      </c>
      <c r="F13" s="102" t="str">
        <f>'PANEL DE CONTROL DISTRITAL'!F12</f>
        <v>Semanal (remesa)</v>
      </c>
      <c r="G13" s="103">
        <f>'PANEL DE CONTROL DISTRITAL'!G12</f>
        <v>0.9</v>
      </c>
      <c r="H13" s="27" t="str">
        <f>'PANEL DE CONTROL DISTRITAL'!H12</f>
        <v>Número de trámites exitosos</v>
      </c>
      <c r="I13" s="25">
        <v>586</v>
      </c>
      <c r="J13" s="25">
        <v>828</v>
      </c>
      <c r="K13" s="25">
        <v>865</v>
      </c>
      <c r="L13" s="25">
        <v>839</v>
      </c>
      <c r="M13" s="25">
        <v>855</v>
      </c>
      <c r="N13" s="25">
        <v>835</v>
      </c>
      <c r="O13" s="25">
        <v>819</v>
      </c>
      <c r="P13" s="25">
        <v>1166</v>
      </c>
      <c r="Q13" s="25">
        <v>1111</v>
      </c>
      <c r="R13" s="25">
        <v>1157</v>
      </c>
      <c r="S13" s="25">
        <v>1110</v>
      </c>
      <c r="T13" s="25">
        <v>1085</v>
      </c>
      <c r="U13" s="25">
        <v>1107</v>
      </c>
      <c r="V13" s="99">
        <f>IFERROR(SUM(I13:U13)/SUM(I14:U14),0)</f>
        <v>0.99645361489481743</v>
      </c>
    </row>
    <row r="14" spans="1:34" s="3" customFormat="1" ht="50.15" customHeight="1" thickTop="1" thickBot="1" x14ac:dyDescent="0.3">
      <c r="A14" s="98"/>
      <c r="B14" s="100"/>
      <c r="C14" s="97"/>
      <c r="D14" s="101"/>
      <c r="E14" s="97"/>
      <c r="F14" s="102"/>
      <c r="G14" s="103"/>
      <c r="H14" s="27" t="str">
        <f>'PANEL DE CONTROL DISTRITAL'!H13</f>
        <v>Número de trámites aplicados</v>
      </c>
      <c r="I14" s="37">
        <v>589</v>
      </c>
      <c r="J14" s="37">
        <v>832</v>
      </c>
      <c r="K14" s="37">
        <v>869</v>
      </c>
      <c r="L14" s="37">
        <v>840</v>
      </c>
      <c r="M14" s="37">
        <v>858</v>
      </c>
      <c r="N14" s="37">
        <v>838</v>
      </c>
      <c r="O14" s="37">
        <v>819</v>
      </c>
      <c r="P14" s="37">
        <v>1169</v>
      </c>
      <c r="Q14" s="37">
        <v>1113</v>
      </c>
      <c r="R14" s="37">
        <v>1159</v>
      </c>
      <c r="S14" s="37">
        <v>1114</v>
      </c>
      <c r="T14" s="37">
        <v>1091</v>
      </c>
      <c r="U14" s="37">
        <v>1116</v>
      </c>
      <c r="V14" s="99"/>
    </row>
    <row r="15" spans="1:34" s="39" customFormat="1" ht="8.15" customHeight="1" thickTop="1" thickBot="1" x14ac:dyDescent="0.3">
      <c r="A15" s="98"/>
      <c r="B15" s="98"/>
      <c r="C15" s="98"/>
      <c r="D15" s="98"/>
      <c r="E15" s="98"/>
      <c r="F15" s="98"/>
      <c r="G15" s="98"/>
      <c r="H15" s="98"/>
      <c r="I15" s="98"/>
      <c r="J15" s="98"/>
      <c r="K15" s="98"/>
      <c r="L15" s="98"/>
      <c r="M15" s="98"/>
      <c r="N15" s="98"/>
      <c r="O15" s="98"/>
      <c r="P15" s="98"/>
      <c r="Q15" s="98"/>
      <c r="R15" s="98"/>
      <c r="S15" s="98"/>
      <c r="T15" s="98"/>
      <c r="U15" s="98"/>
      <c r="V15" s="98"/>
      <c r="W15" s="38"/>
      <c r="X15" s="38"/>
      <c r="Y15" s="38"/>
      <c r="Z15" s="38"/>
      <c r="AA15" s="38"/>
      <c r="AB15" s="38"/>
      <c r="AC15" s="38"/>
      <c r="AD15" s="38"/>
      <c r="AE15" s="38"/>
      <c r="AF15" s="38"/>
      <c r="AG15" s="38"/>
      <c r="AH15" s="38"/>
    </row>
    <row r="16" spans="1:34" s="3" customFormat="1" ht="50.15" customHeight="1" thickTop="1" thickBot="1" x14ac:dyDescent="0.3">
      <c r="A16" s="98">
        <f>'PANEL DE CONTROL DISTRITAL'!A15</f>
        <v>3</v>
      </c>
      <c r="B16" s="100" t="str">
        <f>'PANEL DE CONTROL DISTRITAL'!B15</f>
        <v>Transferencia de la Información.</v>
      </c>
      <c r="C16" s="97" t="str">
        <f>'PANEL DE CONTROL DISTRITAL'!C15</f>
        <v>Responsable de Módulo</v>
      </c>
      <c r="D16" s="101" t="str">
        <f>'PANEL DE CONTROL DISTRITAL'!D15</f>
        <v>Reenvíos exitosos.</v>
      </c>
      <c r="E16" s="97" t="str">
        <f>'PANEL DE CONTROL DISTRITAL'!E15</f>
        <v>(Ejecución de los scripts de reenvío de notificaciones / Solicitud de reenvíos de scripts requeridos) x100</v>
      </c>
      <c r="F16" s="102" t="str">
        <f>'PANEL DE CONTROL DISTRITAL'!F15</f>
        <v>Semanal (remesa)</v>
      </c>
      <c r="G16" s="103">
        <f>'PANEL DE CONTROL DISTRITAL'!G15</f>
        <v>1</v>
      </c>
      <c r="H16" s="27" t="str">
        <f>'PANEL DE CONTROL DISTRITAL'!H15</f>
        <v>Ejecución de los scripts de reenvío de notificaciones</v>
      </c>
      <c r="I16" s="25">
        <v>0</v>
      </c>
      <c r="J16" s="25">
        <v>0</v>
      </c>
      <c r="K16" s="25">
        <v>0</v>
      </c>
      <c r="L16" s="25">
        <v>1</v>
      </c>
      <c r="M16" s="25">
        <v>0</v>
      </c>
      <c r="N16" s="25">
        <v>0</v>
      </c>
      <c r="O16" s="25">
        <v>0</v>
      </c>
      <c r="P16" s="25">
        <v>0</v>
      </c>
      <c r="Q16" s="25">
        <v>0</v>
      </c>
      <c r="R16" s="25">
        <v>0</v>
      </c>
      <c r="S16" s="25">
        <v>0</v>
      </c>
      <c r="T16" s="25">
        <v>0</v>
      </c>
      <c r="U16" s="25">
        <v>0</v>
      </c>
      <c r="V16" s="99">
        <f>IFERROR(SUM(I16:U16)/SUM(I17:U17),1)</f>
        <v>1</v>
      </c>
    </row>
    <row r="17" spans="1:34" s="3" customFormat="1" ht="50.15" customHeight="1" thickTop="1" thickBot="1" x14ac:dyDescent="0.3">
      <c r="A17" s="98"/>
      <c r="B17" s="100"/>
      <c r="C17" s="97"/>
      <c r="D17" s="101"/>
      <c r="E17" s="97"/>
      <c r="F17" s="102"/>
      <c r="G17" s="103"/>
      <c r="H17" s="27" t="str">
        <f>'PANEL DE CONTROL DISTRITAL'!H16</f>
        <v>Solicitud de reevíos de scripts requeridos</v>
      </c>
      <c r="I17" s="37">
        <v>0</v>
      </c>
      <c r="J17" s="37">
        <v>0</v>
      </c>
      <c r="K17" s="37">
        <v>0</v>
      </c>
      <c r="L17" s="37">
        <v>1</v>
      </c>
      <c r="M17" s="37">
        <v>0</v>
      </c>
      <c r="N17" s="37">
        <v>0</v>
      </c>
      <c r="O17" s="37">
        <v>0</v>
      </c>
      <c r="P17" s="37">
        <v>0</v>
      </c>
      <c r="Q17" s="37">
        <v>0</v>
      </c>
      <c r="R17" s="37">
        <v>0</v>
      </c>
      <c r="S17" s="37">
        <v>0</v>
      </c>
      <c r="T17" s="37">
        <v>0</v>
      </c>
      <c r="U17" s="37">
        <v>0</v>
      </c>
      <c r="V17" s="99"/>
    </row>
    <row r="18" spans="1:34" s="39" customFormat="1" ht="8.15" customHeight="1" thickTop="1" thickBot="1" x14ac:dyDescent="0.3">
      <c r="A18" s="98"/>
      <c r="B18" s="98"/>
      <c r="C18" s="98"/>
      <c r="D18" s="98"/>
      <c r="E18" s="98"/>
      <c r="F18" s="98"/>
      <c r="G18" s="98"/>
      <c r="H18" s="98"/>
      <c r="I18" s="98"/>
      <c r="J18" s="98"/>
      <c r="K18" s="98"/>
      <c r="L18" s="98"/>
      <c r="M18" s="98"/>
      <c r="N18" s="98"/>
      <c r="O18" s="98"/>
      <c r="P18" s="98"/>
      <c r="Q18" s="98"/>
      <c r="R18" s="98"/>
      <c r="S18" s="98"/>
      <c r="T18" s="98"/>
      <c r="U18" s="98"/>
      <c r="V18" s="98"/>
      <c r="W18" s="38"/>
      <c r="X18" s="38"/>
      <c r="Y18" s="38"/>
      <c r="Z18" s="38"/>
      <c r="AA18" s="38"/>
      <c r="AB18" s="38"/>
      <c r="AC18" s="38"/>
      <c r="AD18" s="38"/>
      <c r="AE18" s="38"/>
      <c r="AF18" s="38"/>
      <c r="AG18" s="38"/>
      <c r="AH18" s="38"/>
    </row>
    <row r="19" spans="1:34" s="3" customFormat="1" ht="50.15" customHeight="1" thickTop="1" thickBot="1" x14ac:dyDescent="0.3">
      <c r="A19" s="98">
        <f>'PANEL DE CONTROL DISTRITAL'!A18</f>
        <v>4</v>
      </c>
      <c r="B19" s="100" t="str">
        <f>'PANEL DE CONTROL DISTRITAL'!B18</f>
        <v>Conciliación de Credenciales para Votar.</v>
      </c>
      <c r="C19" s="97" t="str">
        <f>'PANEL DE CONTROL DISTRITAL'!C18</f>
        <v>Responsable de Módulo</v>
      </c>
      <c r="D19" s="101" t="str">
        <f>'PANEL DE CONTROL DISTRITAL'!D18</f>
        <v>Credenciales disponibles para entrega.</v>
      </c>
      <c r="E19" s="97" t="str">
        <f>'PANEL DE CONTROL DISTRITAL'!E18</f>
        <v>[(Credenciales recibidas - Credenciales inconsistentes) / Credenciales recibidas] x 100</v>
      </c>
      <c r="F19" s="102" t="str">
        <f>'PANEL DE CONTROL DISTRITAL'!F18</f>
        <v>Semanal (remesa)</v>
      </c>
      <c r="G19" s="103">
        <f>'PANEL DE CONTROL DISTRITAL'!G18</f>
        <v>0.9</v>
      </c>
      <c r="H19" s="27" t="str">
        <f>'PANEL DE CONTROL DISTRITAL'!H18</f>
        <v xml:space="preserve">Credenciales Recibidas - Credenciales inconsistentes </v>
      </c>
      <c r="I19" s="25">
        <v>325</v>
      </c>
      <c r="J19" s="25">
        <v>719</v>
      </c>
      <c r="K19" s="25">
        <v>869</v>
      </c>
      <c r="L19" s="25">
        <v>829</v>
      </c>
      <c r="M19" s="25">
        <v>850</v>
      </c>
      <c r="N19" s="25">
        <v>827</v>
      </c>
      <c r="O19" s="25">
        <v>829</v>
      </c>
      <c r="P19" s="25">
        <v>983</v>
      </c>
      <c r="Q19" s="25">
        <v>974</v>
      </c>
      <c r="R19" s="25">
        <v>1306</v>
      </c>
      <c r="S19" s="25">
        <v>1155</v>
      </c>
      <c r="T19" s="25">
        <v>1069</v>
      </c>
      <c r="U19" s="25">
        <v>1136</v>
      </c>
      <c r="V19" s="99">
        <f>IFERROR(SUM(I19:U19)/SUM(I20:U20),0)</f>
        <v>1</v>
      </c>
    </row>
    <row r="20" spans="1:34" s="3" customFormat="1" ht="50.15" customHeight="1" thickTop="1" thickBot="1" x14ac:dyDescent="0.3">
      <c r="A20" s="98"/>
      <c r="B20" s="100"/>
      <c r="C20" s="97"/>
      <c r="D20" s="101"/>
      <c r="E20" s="97"/>
      <c r="F20" s="102"/>
      <c r="G20" s="103"/>
      <c r="H20" s="27" t="str">
        <f>'PANEL DE CONTROL DISTRITAL'!H19</f>
        <v xml:space="preserve">Credenciales recibidas </v>
      </c>
      <c r="I20" s="37">
        <v>325</v>
      </c>
      <c r="J20" s="37">
        <v>719</v>
      </c>
      <c r="K20" s="37">
        <v>869</v>
      </c>
      <c r="L20" s="37">
        <v>829</v>
      </c>
      <c r="M20" s="37">
        <v>850</v>
      </c>
      <c r="N20" s="37">
        <v>827</v>
      </c>
      <c r="O20" s="37">
        <v>829</v>
      </c>
      <c r="P20" s="37">
        <v>983</v>
      </c>
      <c r="Q20" s="37">
        <v>974</v>
      </c>
      <c r="R20" s="37">
        <v>1306</v>
      </c>
      <c r="S20" s="37">
        <v>1155</v>
      </c>
      <c r="T20" s="37">
        <v>1069</v>
      </c>
      <c r="U20" s="37">
        <v>1136</v>
      </c>
      <c r="V20" s="99"/>
    </row>
    <row r="21" spans="1:34" s="39" customFormat="1" ht="7.5" customHeight="1" thickTop="1" thickBot="1" x14ac:dyDescent="0.3">
      <c r="A21" s="40"/>
      <c r="B21" s="41"/>
      <c r="C21" s="42"/>
      <c r="D21" s="43"/>
      <c r="E21" s="42"/>
      <c r="F21" s="44"/>
      <c r="G21" s="45"/>
      <c r="H21" s="46"/>
      <c r="I21" s="47"/>
      <c r="J21" s="47"/>
      <c r="K21" s="47"/>
      <c r="L21" s="47"/>
      <c r="M21" s="47"/>
      <c r="N21" s="47"/>
      <c r="O21" s="47"/>
      <c r="P21" s="47"/>
      <c r="Q21" s="47"/>
      <c r="R21" s="47"/>
      <c r="S21" s="47"/>
      <c r="T21" s="47"/>
      <c r="U21" s="47"/>
      <c r="V21" s="48"/>
      <c r="W21" s="38"/>
      <c r="X21" s="38"/>
      <c r="Y21" s="38"/>
      <c r="Z21" s="38"/>
      <c r="AA21" s="38"/>
      <c r="AB21" s="38"/>
      <c r="AC21" s="38"/>
      <c r="AD21" s="38"/>
      <c r="AE21" s="38"/>
      <c r="AF21" s="38"/>
      <c r="AG21" s="38"/>
      <c r="AH21" s="38"/>
    </row>
    <row r="22" spans="1:34" s="3" customFormat="1" ht="50.15" customHeight="1" thickTop="1" thickBot="1" x14ac:dyDescent="0.3">
      <c r="A22" s="98">
        <f>'PANEL DE CONTROL DISTRITAL'!A21</f>
        <v>5</v>
      </c>
      <c r="B22" s="100" t="str">
        <f>'PANEL DE CONTROL DISTRITAL'!B21</f>
        <v>Conciliación de Credenciales para Votar.</v>
      </c>
      <c r="C22" s="97" t="str">
        <f>'PANEL DE CONTROL DISTRITAL'!C21</f>
        <v>Responsable de Módulo</v>
      </c>
      <c r="D22" s="101" t="str">
        <f>'PANEL DE CONTROL DISTRITAL'!D21</f>
        <v>Arqueo de credenciales.</v>
      </c>
      <c r="E22" s="97" t="str">
        <f>'PANEL DE CONTROL DISTRITAL'!E21</f>
        <v>(Credenciales disponibles (físicas) / Credenciales disponibles registradas en SIIRFE-MAC) x 100</v>
      </c>
      <c r="F22" s="102" t="str">
        <f>'PANEL DE CONTROL DISTRITAL'!F21</f>
        <v>Semanal (remesa)</v>
      </c>
      <c r="G22" s="103">
        <f>'PANEL DE CONTROL DISTRITAL'!G21</f>
        <v>1</v>
      </c>
      <c r="H22" s="27" t="str">
        <f>'PANEL DE CONTROL DISTRITAL'!H21</f>
        <v>Credenciales disponibles (físicas)</v>
      </c>
      <c r="I22" s="25">
        <v>800</v>
      </c>
      <c r="J22" s="25">
        <v>1193</v>
      </c>
      <c r="K22" s="25">
        <v>1160</v>
      </c>
      <c r="L22" s="25">
        <v>1007</v>
      </c>
      <c r="M22" s="25">
        <v>950</v>
      </c>
      <c r="N22" s="25">
        <v>936</v>
      </c>
      <c r="O22" s="25">
        <v>1029</v>
      </c>
      <c r="P22" s="25">
        <v>1179</v>
      </c>
      <c r="Q22" s="25">
        <v>1228</v>
      </c>
      <c r="R22" s="25">
        <v>1604</v>
      </c>
      <c r="S22" s="25">
        <v>1560</v>
      </c>
      <c r="T22" s="25">
        <v>1552</v>
      </c>
      <c r="U22" s="25">
        <v>1791</v>
      </c>
      <c r="V22" s="99">
        <f>IFERROR(SUM(I22:U22)/SUM(I23:U23),0)</f>
        <v>1</v>
      </c>
    </row>
    <row r="23" spans="1:34" s="3" customFormat="1" ht="50.15" customHeight="1" thickTop="1" thickBot="1" x14ac:dyDescent="0.3">
      <c r="A23" s="98"/>
      <c r="B23" s="100"/>
      <c r="C23" s="97"/>
      <c r="D23" s="101"/>
      <c r="E23" s="97"/>
      <c r="F23" s="102"/>
      <c r="G23" s="103"/>
      <c r="H23" s="27" t="str">
        <f>'PANEL DE CONTROL DISTRITAL'!H22</f>
        <v>Credenciales disponibles registradas en SIIRFE</v>
      </c>
      <c r="I23" s="37">
        <v>800</v>
      </c>
      <c r="J23" s="37">
        <v>1193</v>
      </c>
      <c r="K23" s="37">
        <v>1160</v>
      </c>
      <c r="L23" s="37">
        <v>1007</v>
      </c>
      <c r="M23" s="37">
        <v>950</v>
      </c>
      <c r="N23" s="37">
        <v>936</v>
      </c>
      <c r="O23" s="37">
        <v>1029</v>
      </c>
      <c r="P23" s="37">
        <v>1179</v>
      </c>
      <c r="Q23" s="37">
        <v>1228</v>
      </c>
      <c r="R23" s="37">
        <v>1604</v>
      </c>
      <c r="S23" s="37">
        <v>1560</v>
      </c>
      <c r="T23" s="37">
        <v>1552</v>
      </c>
      <c r="U23" s="37">
        <v>1791</v>
      </c>
      <c r="V23" s="99"/>
    </row>
    <row r="24" spans="1:34" s="4" customFormat="1" ht="7.5" customHeight="1" thickTop="1" thickBot="1" x14ac:dyDescent="0.3">
      <c r="A24" s="98"/>
      <c r="B24" s="98"/>
      <c r="C24" s="98"/>
      <c r="D24" s="98"/>
      <c r="E24" s="98"/>
      <c r="F24" s="98"/>
      <c r="G24" s="98"/>
      <c r="H24" s="98"/>
      <c r="I24" s="98"/>
      <c r="J24" s="98"/>
      <c r="K24" s="98"/>
      <c r="L24" s="98"/>
      <c r="M24" s="98"/>
      <c r="N24" s="98"/>
      <c r="O24" s="98"/>
      <c r="P24" s="98"/>
      <c r="Q24" s="98"/>
      <c r="R24" s="98"/>
      <c r="S24" s="98"/>
      <c r="T24" s="98"/>
      <c r="U24" s="98"/>
      <c r="V24" s="98"/>
    </row>
    <row r="25" spans="1:34" ht="50.15" customHeight="1" thickTop="1" thickBot="1" x14ac:dyDescent="0.3">
      <c r="A25" s="98">
        <f>'PANEL DE CONTROL DISTRITAL'!A24</f>
        <v>6</v>
      </c>
      <c r="B25" s="100" t="str">
        <f>'PANEL DE CONTROL DISTRITAL'!B24</f>
        <v>Entrega de la Credencial para Votar.</v>
      </c>
      <c r="C25" s="97" t="str">
        <f>'PANEL DE CONTROL DISTRITAL'!C24</f>
        <v>Operador de Equipo Tecnológico</v>
      </c>
      <c r="D25" s="101" t="str">
        <f>'PANEL DE CONTROL DISTRITAL'!D24</f>
        <v>Efectividad de entrega de CPV en MAC.</v>
      </c>
      <c r="E25" s="97" t="str">
        <f>'PANEL DE CONTROL DISTRITAL'!E24</f>
        <v>(Total de credenciales entregadas / Total de ciudadanas y ciudadanos que acuden al MAC a recoger su credencial) x 100</v>
      </c>
      <c r="F25" s="102" t="str">
        <f>'PANEL DE CONTROL DISTRITAL'!F24</f>
        <v>Semanal (remesa)</v>
      </c>
      <c r="G25" s="103">
        <f>'PANEL DE CONTROL DISTRITAL'!G24</f>
        <v>0.9</v>
      </c>
      <c r="H25" s="27" t="str">
        <f>'PANEL DE CONTROL DISTRITAL'!H24</f>
        <v xml:space="preserve">Total de credenciales entregadas </v>
      </c>
      <c r="I25" s="25">
        <v>17</v>
      </c>
      <c r="J25" s="25">
        <v>326</v>
      </c>
      <c r="K25" s="25">
        <v>901</v>
      </c>
      <c r="L25" s="25">
        <v>982</v>
      </c>
      <c r="M25" s="25">
        <v>854</v>
      </c>
      <c r="N25" s="25">
        <v>841</v>
      </c>
      <c r="O25" s="25">
        <v>736</v>
      </c>
      <c r="P25" s="25">
        <v>833</v>
      </c>
      <c r="Q25" s="25">
        <v>925</v>
      </c>
      <c r="R25" s="25">
        <v>911</v>
      </c>
      <c r="S25" s="25">
        <v>1200</v>
      </c>
      <c r="T25" s="25">
        <v>1077</v>
      </c>
      <c r="U25" s="25">
        <v>897</v>
      </c>
      <c r="V25" s="99">
        <f>IFERROR(SUM(I25:U25)/SUM(I26:U26),0)</f>
        <v>0.99866844207723038</v>
      </c>
    </row>
    <row r="26" spans="1:34" ht="50.15" customHeight="1" thickTop="1" thickBot="1" x14ac:dyDescent="0.3">
      <c r="A26" s="98"/>
      <c r="B26" s="100"/>
      <c r="C26" s="97"/>
      <c r="D26" s="101"/>
      <c r="E26" s="97"/>
      <c r="F26" s="102"/>
      <c r="G26" s="103"/>
      <c r="H26" s="27" t="str">
        <f>'PANEL DE CONTROL DISTRITAL'!H25</f>
        <v xml:space="preserve"> Total de ciudadanos que acuden a MAC a recoger su credencial</v>
      </c>
      <c r="I26" s="37">
        <v>17</v>
      </c>
      <c r="J26" s="37">
        <v>327</v>
      </c>
      <c r="K26" s="37">
        <v>906</v>
      </c>
      <c r="L26" s="37">
        <v>986</v>
      </c>
      <c r="M26" s="37">
        <v>856</v>
      </c>
      <c r="N26" s="37">
        <v>841</v>
      </c>
      <c r="O26" s="37">
        <v>737</v>
      </c>
      <c r="P26" s="37">
        <v>833</v>
      </c>
      <c r="Q26" s="37">
        <v>926</v>
      </c>
      <c r="R26" s="37">
        <v>911</v>
      </c>
      <c r="S26" s="37">
        <v>1200</v>
      </c>
      <c r="T26" s="37">
        <v>1077</v>
      </c>
      <c r="U26" s="37">
        <v>897</v>
      </c>
      <c r="V26" s="99"/>
    </row>
    <row r="27" spans="1:34" ht="15.75" customHeight="1" thickTop="1" x14ac:dyDescent="0.25">
      <c r="B27" s="1" t="s">
        <v>19</v>
      </c>
      <c r="H27" s="49"/>
      <c r="I27" s="50"/>
      <c r="J27" s="50"/>
      <c r="K27" s="50"/>
      <c r="L27" s="50"/>
      <c r="M27" s="50"/>
      <c r="N27" s="50"/>
      <c r="O27" s="50"/>
      <c r="P27" s="50"/>
      <c r="Q27" s="50"/>
      <c r="R27" s="50"/>
      <c r="S27" s="50"/>
      <c r="T27" s="50"/>
      <c r="U27" s="50"/>
      <c r="V27" s="14"/>
    </row>
    <row r="28" spans="1:34" ht="15.75" customHeight="1" x14ac:dyDescent="0.25">
      <c r="H28" s="51"/>
    </row>
    <row r="29" spans="1:34" ht="15.75" customHeight="1" x14ac:dyDescent="0.25">
      <c r="H29" s="51"/>
    </row>
    <row r="30" spans="1:34" ht="15.75" customHeight="1" x14ac:dyDescent="0.25">
      <c r="H30" s="51"/>
    </row>
    <row r="31" spans="1:34" ht="39" customHeight="1" x14ac:dyDescent="0.25">
      <c r="H31" s="51"/>
    </row>
    <row r="32" spans="1:34" ht="30" customHeight="1" x14ac:dyDescent="0.25">
      <c r="H32" s="51"/>
    </row>
    <row r="33" spans="2:8" ht="30" customHeight="1" thickBot="1" x14ac:dyDescent="0.3">
      <c r="H33" s="51"/>
    </row>
    <row r="34" spans="2:8" ht="30" customHeight="1" thickTop="1" thickBot="1" x14ac:dyDescent="0.3">
      <c r="B34" s="110" t="s">
        <v>16</v>
      </c>
      <c r="C34" s="110"/>
      <c r="D34" s="110"/>
      <c r="E34" s="110"/>
      <c r="F34" s="110"/>
      <c r="G34" s="110"/>
      <c r="H34" s="110"/>
    </row>
    <row r="35" spans="2:8" ht="30" customHeight="1" thickTop="1" thickBot="1" x14ac:dyDescent="0.3">
      <c r="B35" s="111" t="s">
        <v>17</v>
      </c>
      <c r="C35" s="111"/>
      <c r="D35" s="111"/>
      <c r="E35" s="111"/>
      <c r="F35" s="111"/>
      <c r="G35" s="112"/>
      <c r="H35" s="55" t="s">
        <v>18</v>
      </c>
    </row>
    <row r="36" spans="2:8" ht="30" customHeight="1" thickTop="1" x14ac:dyDescent="0.25">
      <c r="B36" s="104"/>
      <c r="C36" s="105"/>
      <c r="D36" s="105"/>
      <c r="E36" s="105"/>
      <c r="F36" s="105"/>
      <c r="G36" s="106"/>
      <c r="H36" s="104"/>
    </row>
    <row r="37" spans="2:8" ht="30" customHeight="1" thickBot="1" x14ac:dyDescent="0.3">
      <c r="B37" s="107"/>
      <c r="C37" s="108"/>
      <c r="D37" s="108"/>
      <c r="E37" s="108"/>
      <c r="F37" s="108"/>
      <c r="G37" s="109"/>
      <c r="H37" s="107"/>
    </row>
    <row r="38" spans="2:8" ht="35.15" customHeight="1" thickTop="1" x14ac:dyDescent="0.25"/>
    <row r="39" spans="2:8" ht="8.15" customHeight="1" x14ac:dyDescent="0.25"/>
    <row r="40" spans="2:8" ht="35.15" customHeight="1" x14ac:dyDescent="0.25"/>
    <row r="41" spans="2:8" ht="35.15" customHeight="1" x14ac:dyDescent="0.25"/>
    <row r="42" spans="2:8" ht="8.15" customHeight="1" x14ac:dyDescent="0.25"/>
    <row r="43" spans="2:8" ht="35.15" customHeight="1" x14ac:dyDescent="0.25"/>
    <row r="44" spans="2:8" ht="43.5" customHeight="1" x14ac:dyDescent="0.25"/>
    <row r="45" spans="2:8" ht="8.15" customHeight="1" x14ac:dyDescent="0.25"/>
    <row r="46" spans="2:8" ht="35.15" customHeight="1" x14ac:dyDescent="0.25"/>
    <row r="47" spans="2:8" ht="35.15" customHeight="1" x14ac:dyDescent="0.25"/>
    <row r="48" spans="2:8" ht="39" customHeight="1" x14ac:dyDescent="0.25"/>
  </sheetData>
  <mergeCells count="68">
    <mergeCell ref="B35:G35"/>
    <mergeCell ref="B36:G37"/>
    <mergeCell ref="H36:H37"/>
    <mergeCell ref="F25:F26"/>
    <mergeCell ref="G25:G26"/>
    <mergeCell ref="V25:V26"/>
    <mergeCell ref="B34:H34"/>
    <mergeCell ref="A25:A26"/>
    <mergeCell ref="B25:B26"/>
    <mergeCell ref="C25:C26"/>
    <mergeCell ref="D25:D26"/>
    <mergeCell ref="E25:E26"/>
    <mergeCell ref="A1:V1"/>
    <mergeCell ref="F2:G2"/>
    <mergeCell ref="A4:V4"/>
    <mergeCell ref="A5:V5"/>
    <mergeCell ref="F10:F11"/>
    <mergeCell ref="G10:G11"/>
    <mergeCell ref="V10:V11"/>
    <mergeCell ref="A6:A9"/>
    <mergeCell ref="B6:H6"/>
    <mergeCell ref="I6:U6"/>
    <mergeCell ref="V6:V9"/>
    <mergeCell ref="B7:D7"/>
    <mergeCell ref="E7:H7"/>
    <mergeCell ref="I7:U7"/>
    <mergeCell ref="B8:U8"/>
    <mergeCell ref="A12:V12"/>
    <mergeCell ref="A10:A11"/>
    <mergeCell ref="B10:B11"/>
    <mergeCell ref="C10:C11"/>
    <mergeCell ref="D10:D11"/>
    <mergeCell ref="E10:E11"/>
    <mergeCell ref="F13:F14"/>
    <mergeCell ref="G13:G14"/>
    <mergeCell ref="V13:V14"/>
    <mergeCell ref="A15:V15"/>
    <mergeCell ref="A13:A14"/>
    <mergeCell ref="B13:B14"/>
    <mergeCell ref="C13:C14"/>
    <mergeCell ref="D13:D14"/>
    <mergeCell ref="E13:E14"/>
    <mergeCell ref="F16:F17"/>
    <mergeCell ref="G16:G17"/>
    <mergeCell ref="V16:V17"/>
    <mergeCell ref="A18:V18"/>
    <mergeCell ref="A16:A17"/>
    <mergeCell ref="B16:B17"/>
    <mergeCell ref="C16:C17"/>
    <mergeCell ref="D16:D17"/>
    <mergeCell ref="E16:E17"/>
    <mergeCell ref="F19:F20"/>
    <mergeCell ref="G19:G20"/>
    <mergeCell ref="V19:V20"/>
    <mergeCell ref="A19:A20"/>
    <mergeCell ref="B19:B20"/>
    <mergeCell ref="C19:C20"/>
    <mergeCell ref="D19:D20"/>
    <mergeCell ref="E19:E20"/>
    <mergeCell ref="F22:F23"/>
    <mergeCell ref="G22:G23"/>
    <mergeCell ref="V22:V23"/>
    <mergeCell ref="A24:V24"/>
    <mergeCell ref="A22:A23"/>
    <mergeCell ref="B22:B23"/>
    <mergeCell ref="C22:C23"/>
    <mergeCell ref="D22:D23"/>
    <mergeCell ref="E22:E23"/>
  </mergeCells>
  <conditionalFormatting sqref="V10">
    <cfRule type="cellIs" dxfId="356" priority="21" operator="greaterThan">
      <formula>95%</formula>
    </cfRule>
    <cfRule type="cellIs" dxfId="355" priority="22" operator="greaterThanOrEqual">
      <formula>90%</formula>
    </cfRule>
    <cfRule type="cellIs" dxfId="354" priority="23" operator="lessThan">
      <formula>89.99%</formula>
    </cfRule>
  </conditionalFormatting>
  <conditionalFormatting sqref="V13">
    <cfRule type="cellIs" dxfId="353" priority="18" operator="greaterThan">
      <formula>95%</formula>
    </cfRule>
    <cfRule type="cellIs" dxfId="352" priority="19" operator="greaterThanOrEqual">
      <formula>90%</formula>
    </cfRule>
    <cfRule type="cellIs" dxfId="351" priority="20" operator="lessThan">
      <formula>89.99%</formula>
    </cfRule>
  </conditionalFormatting>
  <conditionalFormatting sqref="V19">
    <cfRule type="cellIs" dxfId="350" priority="12" operator="greaterThan">
      <formula>95%</formula>
    </cfRule>
    <cfRule type="cellIs" dxfId="349" priority="13" operator="greaterThanOrEqual">
      <formula>90%</formula>
    </cfRule>
    <cfRule type="cellIs" dxfId="348" priority="14" operator="lessThan">
      <formula>89.99%</formula>
    </cfRule>
  </conditionalFormatting>
  <conditionalFormatting sqref="V22">
    <cfRule type="cellIs" dxfId="347" priority="4" operator="greaterThanOrEqual">
      <formula>100%</formula>
    </cfRule>
    <cfRule type="cellIs" dxfId="346" priority="5" operator="lessThan">
      <formula>99.99%</formula>
    </cfRule>
  </conditionalFormatting>
  <conditionalFormatting sqref="V25">
    <cfRule type="cellIs" dxfId="345" priority="6" operator="greaterThan">
      <formula>95%</formula>
    </cfRule>
    <cfRule type="cellIs" dxfId="344" priority="7" operator="greaterThanOrEqual">
      <formula>90%</formula>
    </cfRule>
    <cfRule type="cellIs" dxfId="343" priority="8" operator="lessThan">
      <formula>89.99%</formula>
    </cfRule>
  </conditionalFormatting>
  <conditionalFormatting sqref="V16">
    <cfRule type="cellIs" dxfId="342" priority="1" operator="greaterThan">
      <formula>95%</formula>
    </cfRule>
    <cfRule type="cellIs" dxfId="341" priority="2" operator="greaterThanOrEqual">
      <formula>90%</formula>
    </cfRule>
    <cfRule type="cellIs" dxfId="340" priority="3" operator="lessThan">
      <formula>89.99%</formula>
    </cfRule>
  </conditionalFormatting>
  <conditionalFormatting sqref="I21:U21">
    <cfRule type="colorScale" priority="520">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98ABAE10-295B-48A5-9A48-A26CB9D2307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68B36E-4B67-48F7-A0BD-002F97097493}">
  <sheetPr>
    <tabColor rgb="FF7030A0"/>
  </sheetPr>
  <dimension ref="A1:AH48"/>
  <sheetViews>
    <sheetView showGridLines="0" topLeftCell="B11" zoomScale="55" zoomScaleNormal="55" workbookViewId="0">
      <selection activeCell="I25" sqref="I25:U26"/>
    </sheetView>
  </sheetViews>
  <sheetFormatPr baseColWidth="10" defaultColWidth="11.453125" defaultRowHeight="30" customHeight="1" x14ac:dyDescent="0.25"/>
  <cols>
    <col min="1" max="1" width="10.54296875" style="1" bestFit="1" customWidth="1"/>
    <col min="2" max="2" width="19.08984375" style="1" bestFit="1" customWidth="1"/>
    <col min="3" max="3" width="19.08984375" style="1" customWidth="1"/>
    <col min="4" max="4" width="14.36328125" style="1" customWidth="1"/>
    <col min="5" max="5" width="21" style="1" customWidth="1"/>
    <col min="6" max="6" width="12.90625" style="1" customWidth="1"/>
    <col min="7" max="7" width="10.36328125" style="1" bestFit="1" customWidth="1"/>
    <col min="8" max="8" width="14.54296875" style="1" customWidth="1"/>
    <col min="9" max="21" width="10.6328125" style="1" customWidth="1"/>
    <col min="22" max="22" width="22.6328125" style="1" customWidth="1"/>
    <col min="23" max="16384" width="11.453125" style="1"/>
  </cols>
  <sheetData>
    <row r="1" spans="1:34" ht="40.5" customHeight="1" x14ac:dyDescent="0.25">
      <c r="A1" s="58" t="str">
        <f>'PANEL DE CONTROL DISTRITAL'!A1:Q1</f>
        <v>INSTITUTO NACIONAL ELECTORAL
SISTEMA DE GESTIÓN DE LA CALIDAD
CIUDAD DE MÉXICO</v>
      </c>
      <c r="B1" s="58"/>
      <c r="C1" s="58"/>
      <c r="D1" s="58"/>
      <c r="E1" s="58"/>
      <c r="F1" s="58"/>
      <c r="G1" s="58"/>
      <c r="H1" s="58"/>
      <c r="I1" s="58"/>
      <c r="J1" s="58"/>
      <c r="K1" s="58"/>
      <c r="L1" s="58"/>
      <c r="M1" s="58"/>
      <c r="N1" s="58"/>
      <c r="O1" s="58"/>
      <c r="P1" s="58"/>
      <c r="Q1" s="58"/>
      <c r="R1" s="58"/>
      <c r="S1" s="58"/>
      <c r="T1" s="58"/>
      <c r="U1" s="58"/>
      <c r="V1" s="58"/>
    </row>
    <row r="2" spans="1:34" ht="33.75" customHeight="1" x14ac:dyDescent="0.25">
      <c r="A2" s="12"/>
      <c r="B2" s="12"/>
      <c r="C2" s="12"/>
      <c r="D2" s="9" t="s">
        <v>13</v>
      </c>
      <c r="E2" s="9">
        <v>8</v>
      </c>
      <c r="F2" s="60" t="s">
        <v>14</v>
      </c>
      <c r="G2" s="60"/>
      <c r="H2" s="22">
        <v>90852</v>
      </c>
      <c r="I2" s="21"/>
      <c r="J2" s="21"/>
      <c r="K2" s="21"/>
      <c r="L2" s="21"/>
      <c r="M2" s="21"/>
      <c r="N2" s="21"/>
      <c r="O2" s="12"/>
      <c r="P2" s="12"/>
      <c r="Q2" s="12"/>
      <c r="R2" s="12"/>
      <c r="S2" s="12"/>
      <c r="T2" s="12"/>
      <c r="U2" s="12"/>
      <c r="V2" s="53"/>
      <c r="W2" s="17"/>
    </row>
    <row r="3" spans="1:34" ht="11.25" customHeight="1" thickBot="1" x14ac:dyDescent="0.3">
      <c r="A3" s="12"/>
      <c r="B3" s="6"/>
      <c r="C3" s="6"/>
      <c r="D3" s="6"/>
      <c r="E3" s="6"/>
      <c r="F3" s="6"/>
      <c r="G3" s="6"/>
      <c r="H3" s="6"/>
      <c r="I3" s="6"/>
      <c r="J3" s="6"/>
      <c r="K3" s="6"/>
      <c r="L3" s="6"/>
      <c r="M3" s="6"/>
      <c r="N3" s="6"/>
      <c r="O3" s="6"/>
      <c r="P3" s="6"/>
      <c r="Q3" s="6"/>
      <c r="R3" s="6"/>
      <c r="S3" s="6"/>
      <c r="T3" s="6"/>
      <c r="U3" s="6"/>
    </row>
    <row r="4" spans="1:34" ht="30" customHeight="1" thickTop="1" thickBot="1" x14ac:dyDescent="0.3">
      <c r="A4" s="87" t="s">
        <v>15</v>
      </c>
      <c r="B4" s="88"/>
      <c r="C4" s="88"/>
      <c r="D4" s="88"/>
      <c r="E4" s="88"/>
      <c r="F4" s="88"/>
      <c r="G4" s="88"/>
      <c r="H4" s="88"/>
      <c r="I4" s="88"/>
      <c r="J4" s="88"/>
      <c r="K4" s="88"/>
      <c r="L4" s="88"/>
      <c r="M4" s="88"/>
      <c r="N4" s="88"/>
      <c r="O4" s="88"/>
      <c r="P4" s="88"/>
      <c r="Q4" s="88"/>
      <c r="R4" s="88"/>
      <c r="S4" s="88"/>
      <c r="T4" s="88"/>
      <c r="U4" s="88"/>
      <c r="V4" s="89"/>
      <c r="X4" s="20"/>
    </row>
    <row r="5" spans="1:34" ht="5.25" customHeight="1" thickTop="1" thickBot="1" x14ac:dyDescent="0.3">
      <c r="A5" s="90"/>
      <c r="B5" s="91"/>
      <c r="C5" s="91"/>
      <c r="D5" s="91"/>
      <c r="E5" s="91"/>
      <c r="F5" s="91"/>
      <c r="G5" s="91"/>
      <c r="H5" s="91"/>
      <c r="I5" s="91"/>
      <c r="J5" s="91"/>
      <c r="K5" s="91"/>
      <c r="L5" s="91"/>
      <c r="M5" s="91"/>
      <c r="N5" s="91"/>
      <c r="O5" s="91"/>
      <c r="P5" s="91"/>
      <c r="Q5" s="91"/>
      <c r="R5" s="91"/>
      <c r="S5" s="91"/>
      <c r="T5" s="91"/>
      <c r="U5" s="91"/>
      <c r="V5" s="92"/>
    </row>
    <row r="6" spans="1:34" ht="18" customHeight="1" thickTop="1" thickBot="1" x14ac:dyDescent="0.3">
      <c r="A6" s="84" t="str">
        <f>'PANEL DE CONTROL DISTRITAL'!A6</f>
        <v>Número</v>
      </c>
      <c r="B6" s="85" t="str">
        <f>'PANEL DE CONTROL DISTRITAL'!B6</f>
        <v xml:space="preserve">PROCESOS SUSTANTIVOS E INDICADORES </v>
      </c>
      <c r="C6" s="85"/>
      <c r="D6" s="85"/>
      <c r="E6" s="85"/>
      <c r="F6" s="85"/>
      <c r="G6" s="85"/>
      <c r="H6" s="85"/>
      <c r="I6" s="93" t="s">
        <v>11</v>
      </c>
      <c r="J6" s="93"/>
      <c r="K6" s="93"/>
      <c r="L6" s="93"/>
      <c r="M6" s="93"/>
      <c r="N6" s="93"/>
      <c r="O6" s="93"/>
      <c r="P6" s="93"/>
      <c r="Q6" s="93"/>
      <c r="R6" s="93"/>
      <c r="S6" s="93"/>
      <c r="T6" s="93"/>
      <c r="U6" s="93"/>
      <c r="V6" s="86" t="s">
        <v>7</v>
      </c>
    </row>
    <row r="7" spans="1:34" ht="17.25" customHeight="1" thickTop="1" thickBot="1" x14ac:dyDescent="0.3">
      <c r="A7" s="84"/>
      <c r="B7" s="85" t="str">
        <f>'PANEL DE CONTROL DISTRITAL'!B7</f>
        <v>DESCRIPCIÓN</v>
      </c>
      <c r="C7" s="85"/>
      <c r="D7" s="85"/>
      <c r="E7" s="85" t="str">
        <f>'PANEL DE CONTROL DISTRITAL'!E7</f>
        <v>MEDICIÓN</v>
      </c>
      <c r="F7" s="85"/>
      <c r="G7" s="85"/>
      <c r="H7" s="85"/>
      <c r="I7" s="94" t="s">
        <v>57</v>
      </c>
      <c r="J7" s="94"/>
      <c r="K7" s="94"/>
      <c r="L7" s="94"/>
      <c r="M7" s="94"/>
      <c r="N7" s="94"/>
      <c r="O7" s="94"/>
      <c r="P7" s="94"/>
      <c r="Q7" s="94"/>
      <c r="R7" s="94"/>
      <c r="S7" s="94"/>
      <c r="T7" s="94"/>
      <c r="U7" s="94"/>
      <c r="V7" s="86"/>
    </row>
    <row r="8" spans="1:34" ht="5.25" customHeight="1" thickTop="1" thickBot="1" x14ac:dyDescent="0.3">
      <c r="A8" s="84"/>
      <c r="B8" s="95"/>
      <c r="C8" s="96"/>
      <c r="D8" s="96"/>
      <c r="E8" s="96"/>
      <c r="F8" s="96"/>
      <c r="G8" s="96"/>
      <c r="H8" s="96"/>
      <c r="I8" s="96"/>
      <c r="J8" s="96"/>
      <c r="K8" s="96"/>
      <c r="L8" s="96"/>
      <c r="M8" s="96"/>
      <c r="N8" s="96"/>
      <c r="O8" s="96"/>
      <c r="P8" s="96"/>
      <c r="Q8" s="96"/>
      <c r="R8" s="96"/>
      <c r="S8" s="96"/>
      <c r="T8" s="96"/>
      <c r="U8" s="96"/>
      <c r="V8" s="86"/>
    </row>
    <row r="9" spans="1:34" s="2" customFormat="1" ht="29.25" customHeight="1" thickTop="1" thickBot="1" x14ac:dyDescent="0.3">
      <c r="A9" s="8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36" t="str">
        <f>'PANEL DE CONTROL DISTRITAL'!H8</f>
        <v>Nominativo</v>
      </c>
      <c r="I9" s="29" t="str">
        <f>'090151'!I9</f>
        <v>2024-28</v>
      </c>
      <c r="J9" s="29" t="str">
        <f>'090151'!J9</f>
        <v>2024-29</v>
      </c>
      <c r="K9" s="29" t="str">
        <f>'090151'!K9</f>
        <v>2024-30</v>
      </c>
      <c r="L9" s="29" t="str">
        <f>'090151'!L9</f>
        <v>2024-31</v>
      </c>
      <c r="M9" s="29" t="str">
        <f>'090151'!M9</f>
        <v>2024-32</v>
      </c>
      <c r="N9" s="29" t="str">
        <f>'090151'!N9</f>
        <v>2024-33</v>
      </c>
      <c r="O9" s="29" t="str">
        <f>'090151'!O9</f>
        <v>2024-34</v>
      </c>
      <c r="P9" s="29" t="str">
        <f>'090151'!P9</f>
        <v>2024-35</v>
      </c>
      <c r="Q9" s="29" t="str">
        <f>'090151'!Q9</f>
        <v>2024-36</v>
      </c>
      <c r="R9" s="29" t="str">
        <f>'090151'!R9</f>
        <v>2024-37</v>
      </c>
      <c r="S9" s="29" t="str">
        <f>'090151'!S9</f>
        <v>2024-38</v>
      </c>
      <c r="T9" s="29" t="str">
        <f>'090151'!T9</f>
        <v>2024-39</v>
      </c>
      <c r="U9" s="29" t="str">
        <f>'090151'!U9</f>
        <v>2024-40</v>
      </c>
      <c r="V9" s="86"/>
    </row>
    <row r="10" spans="1:34" s="2" customFormat="1" ht="50.15" customHeight="1" thickTop="1" thickBot="1" x14ac:dyDescent="0.3">
      <c r="A10" s="98">
        <f>'PANEL DE CONTROL DISTRITAL'!A9</f>
        <v>1</v>
      </c>
      <c r="B10" s="100" t="str">
        <f>'PANEL DE CONTROL DISTRITAL'!B9</f>
        <v>Entrevista</v>
      </c>
      <c r="C10" s="97" t="str">
        <f>'PANEL DE CONTROL DISTRITAL'!C9</f>
        <v xml:space="preserve"> Auxiliar de Atención Ciudadana</v>
      </c>
      <c r="D10" s="101" t="str">
        <f>'PANEL DE CONTROL DISTRITAL'!D9</f>
        <v>Fichas requisitadas correctamente.</v>
      </c>
      <c r="E10" s="97" t="str">
        <f>'PANEL DE CONTROL DISTRITAL'!E9</f>
        <v>(Fichas requisitadas correctamente / Fichas revisadas en la muestra del 10%) x 100</v>
      </c>
      <c r="F10" s="102" t="str">
        <f>'PANEL DE CONTROL DISTRITAL'!F9</f>
        <v>Semanal (remesa)</v>
      </c>
      <c r="G10" s="103">
        <f>'PANEL DE CONTROL DISTRITAL'!G9</f>
        <v>0.9</v>
      </c>
      <c r="H10" s="27" t="str">
        <f>'PANEL DE CONTROL DISTRITAL'!H9</f>
        <v>Fichas requistadas correctamente</v>
      </c>
      <c r="I10" s="25">
        <v>63</v>
      </c>
      <c r="J10" s="25">
        <v>131</v>
      </c>
      <c r="K10" s="25">
        <v>139</v>
      </c>
      <c r="L10" s="25">
        <v>132</v>
      </c>
      <c r="M10" s="25">
        <v>125</v>
      </c>
      <c r="N10" s="25">
        <v>124</v>
      </c>
      <c r="O10" s="25">
        <v>123</v>
      </c>
      <c r="P10" s="25">
        <v>124</v>
      </c>
      <c r="Q10" s="25">
        <v>123</v>
      </c>
      <c r="R10" s="25">
        <v>127</v>
      </c>
      <c r="S10" s="25">
        <v>121</v>
      </c>
      <c r="T10" s="25">
        <v>120</v>
      </c>
      <c r="U10" s="25">
        <v>112</v>
      </c>
      <c r="V10" s="99">
        <f>IFERROR(SUM(I10:U10)/SUM(I11:U11),0)</f>
        <v>1</v>
      </c>
    </row>
    <row r="11" spans="1:34" s="2" customFormat="1" ht="50.15" customHeight="1" thickTop="1" thickBot="1" x14ac:dyDescent="0.3">
      <c r="A11" s="98"/>
      <c r="B11" s="100"/>
      <c r="C11" s="97"/>
      <c r="D11" s="101"/>
      <c r="E11" s="97"/>
      <c r="F11" s="102"/>
      <c r="G11" s="103"/>
      <c r="H11" s="27" t="str">
        <f>'PANEL DE CONTROL DISTRITAL'!H10</f>
        <v>Fichas revisadas en la Muestra del 10%</v>
      </c>
      <c r="I11" s="37">
        <v>63</v>
      </c>
      <c r="J11" s="37">
        <v>131</v>
      </c>
      <c r="K11" s="37">
        <v>139</v>
      </c>
      <c r="L11" s="37">
        <v>132</v>
      </c>
      <c r="M11" s="37">
        <v>125</v>
      </c>
      <c r="N11" s="37">
        <v>124</v>
      </c>
      <c r="O11" s="37">
        <v>123</v>
      </c>
      <c r="P11" s="37">
        <v>124</v>
      </c>
      <c r="Q11" s="37">
        <v>123</v>
      </c>
      <c r="R11" s="37">
        <v>127</v>
      </c>
      <c r="S11" s="37">
        <v>121</v>
      </c>
      <c r="T11" s="37">
        <v>120</v>
      </c>
      <c r="U11" s="37">
        <v>112</v>
      </c>
      <c r="V11" s="99"/>
    </row>
    <row r="12" spans="1:34" s="39" customFormat="1" ht="8.15" customHeight="1" thickTop="1" thickBot="1" x14ac:dyDescent="0.3">
      <c r="A12" s="98"/>
      <c r="B12" s="98"/>
      <c r="C12" s="98"/>
      <c r="D12" s="98"/>
      <c r="E12" s="98"/>
      <c r="F12" s="98"/>
      <c r="G12" s="98"/>
      <c r="H12" s="98"/>
      <c r="I12" s="98"/>
      <c r="J12" s="98"/>
      <c r="K12" s="98"/>
      <c r="L12" s="98"/>
      <c r="M12" s="98"/>
      <c r="N12" s="98"/>
      <c r="O12" s="98"/>
      <c r="P12" s="98"/>
      <c r="Q12" s="98"/>
      <c r="R12" s="98"/>
      <c r="S12" s="98"/>
      <c r="T12" s="98"/>
      <c r="U12" s="98"/>
      <c r="V12" s="98"/>
      <c r="W12" s="38"/>
      <c r="X12" s="38"/>
      <c r="Y12" s="38"/>
      <c r="Z12" s="38"/>
      <c r="AA12" s="38"/>
      <c r="AB12" s="38"/>
      <c r="AC12" s="38"/>
      <c r="AD12" s="38"/>
      <c r="AE12" s="38"/>
      <c r="AF12" s="38"/>
      <c r="AG12" s="38"/>
      <c r="AH12" s="38"/>
    </row>
    <row r="13" spans="1:34" s="3" customFormat="1" ht="50.15" customHeight="1" thickTop="1" thickBot="1" x14ac:dyDescent="0.3">
      <c r="A13" s="98">
        <f>'PANEL DE CONTROL DISTRITAL'!A12</f>
        <v>2</v>
      </c>
      <c r="B13" s="100" t="str">
        <f>'PANEL DE CONTROL DISTRITAL'!B12</f>
        <v>Trámite</v>
      </c>
      <c r="C13" s="97" t="str">
        <f>'PANEL DE CONTROL DISTRITAL'!C12</f>
        <v>Operador de Equipo Tecnológico</v>
      </c>
      <c r="D13" s="101" t="str">
        <f>'PANEL DE CONTROL DISTRITAL'!D12</f>
        <v>Trámites exitosos.</v>
      </c>
      <c r="E13" s="97" t="str">
        <f>'PANEL DE CONTROL DISTRITAL'!E12</f>
        <v>(Número de trámites exitosos / Número de trámites aplicados) x 100</v>
      </c>
      <c r="F13" s="102" t="str">
        <f>'PANEL DE CONTROL DISTRITAL'!F12</f>
        <v>Semanal (remesa)</v>
      </c>
      <c r="G13" s="103">
        <f>'PANEL DE CONTROL DISTRITAL'!G12</f>
        <v>0.9</v>
      </c>
      <c r="H13" s="27" t="str">
        <f>'PANEL DE CONTROL DISTRITAL'!H12</f>
        <v>Número de trámites exitosos</v>
      </c>
      <c r="I13" s="25">
        <v>601</v>
      </c>
      <c r="J13" s="25">
        <v>1275</v>
      </c>
      <c r="K13" s="25">
        <v>1361</v>
      </c>
      <c r="L13" s="25">
        <v>1276</v>
      </c>
      <c r="M13" s="25">
        <v>1221</v>
      </c>
      <c r="N13" s="25">
        <v>1213</v>
      </c>
      <c r="O13" s="25">
        <v>1208</v>
      </c>
      <c r="P13" s="25">
        <v>1201</v>
      </c>
      <c r="Q13" s="25">
        <v>1203</v>
      </c>
      <c r="R13" s="25">
        <v>1244</v>
      </c>
      <c r="S13" s="25">
        <v>1177</v>
      </c>
      <c r="T13" s="25">
        <v>1187</v>
      </c>
      <c r="U13" s="25">
        <v>1115</v>
      </c>
      <c r="V13" s="99">
        <f>IFERROR(SUM(I13:U13)/SUM(I14:U14),0)</f>
        <v>0.99732428375644455</v>
      </c>
    </row>
    <row r="14" spans="1:34" s="3" customFormat="1" ht="50.15" customHeight="1" thickTop="1" thickBot="1" x14ac:dyDescent="0.3">
      <c r="A14" s="98"/>
      <c r="B14" s="100"/>
      <c r="C14" s="97"/>
      <c r="D14" s="101"/>
      <c r="E14" s="97"/>
      <c r="F14" s="102"/>
      <c r="G14" s="103"/>
      <c r="H14" s="27" t="str">
        <f>'PANEL DE CONTROL DISTRITAL'!H13</f>
        <v>Número de trámites aplicados</v>
      </c>
      <c r="I14" s="37">
        <v>607</v>
      </c>
      <c r="J14" s="37">
        <v>1278</v>
      </c>
      <c r="K14" s="37">
        <v>1364</v>
      </c>
      <c r="L14" s="37">
        <v>1279</v>
      </c>
      <c r="M14" s="37">
        <v>1229</v>
      </c>
      <c r="N14" s="37">
        <v>1215</v>
      </c>
      <c r="O14" s="37">
        <v>1208</v>
      </c>
      <c r="P14" s="37">
        <v>1204</v>
      </c>
      <c r="Q14" s="37">
        <v>1204</v>
      </c>
      <c r="R14" s="37">
        <v>1247</v>
      </c>
      <c r="S14" s="37">
        <v>1179</v>
      </c>
      <c r="T14" s="37">
        <v>1191</v>
      </c>
      <c r="U14" s="37">
        <v>1118</v>
      </c>
      <c r="V14" s="99"/>
    </row>
    <row r="15" spans="1:34" s="39" customFormat="1" ht="8.15" customHeight="1" thickTop="1" thickBot="1" x14ac:dyDescent="0.3">
      <c r="A15" s="98"/>
      <c r="B15" s="98"/>
      <c r="C15" s="98"/>
      <c r="D15" s="98"/>
      <c r="E15" s="98"/>
      <c r="F15" s="98"/>
      <c r="G15" s="98"/>
      <c r="H15" s="98"/>
      <c r="I15" s="98"/>
      <c r="J15" s="98"/>
      <c r="K15" s="98"/>
      <c r="L15" s="98"/>
      <c r="M15" s="98"/>
      <c r="N15" s="98"/>
      <c r="O15" s="98"/>
      <c r="P15" s="98"/>
      <c r="Q15" s="98"/>
      <c r="R15" s="98"/>
      <c r="S15" s="98"/>
      <c r="T15" s="98"/>
      <c r="U15" s="98"/>
      <c r="V15" s="98"/>
      <c r="W15" s="38"/>
      <c r="X15" s="38"/>
      <c r="Y15" s="38"/>
      <c r="Z15" s="38"/>
      <c r="AA15" s="38"/>
      <c r="AB15" s="38"/>
      <c r="AC15" s="38"/>
      <c r="AD15" s="38"/>
      <c r="AE15" s="38"/>
      <c r="AF15" s="38"/>
      <c r="AG15" s="38"/>
      <c r="AH15" s="38"/>
    </row>
    <row r="16" spans="1:34" s="3" customFormat="1" ht="50.15" customHeight="1" thickTop="1" thickBot="1" x14ac:dyDescent="0.3">
      <c r="A16" s="98">
        <f>'PANEL DE CONTROL DISTRITAL'!A15</f>
        <v>3</v>
      </c>
      <c r="B16" s="100" t="str">
        <f>'PANEL DE CONTROL DISTRITAL'!B15</f>
        <v>Transferencia de la Información.</v>
      </c>
      <c r="C16" s="97" t="str">
        <f>'PANEL DE CONTROL DISTRITAL'!C15</f>
        <v>Responsable de Módulo</v>
      </c>
      <c r="D16" s="101" t="str">
        <f>'PANEL DE CONTROL DISTRITAL'!D15</f>
        <v>Reenvíos exitosos.</v>
      </c>
      <c r="E16" s="97" t="str">
        <f>'PANEL DE CONTROL DISTRITAL'!E15</f>
        <v>(Ejecución de los scripts de reenvío de notificaciones / Solicitud de reenvíos de scripts requeridos) x100</v>
      </c>
      <c r="F16" s="102" t="str">
        <f>'PANEL DE CONTROL DISTRITAL'!F15</f>
        <v>Semanal (remesa)</v>
      </c>
      <c r="G16" s="103">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99">
        <f>IFERROR(SUM(I16:U16)/SUM(I17:U17),1)</f>
        <v>1</v>
      </c>
    </row>
    <row r="17" spans="1:34" s="3" customFormat="1" ht="50.15" customHeight="1" thickTop="1" thickBot="1" x14ac:dyDescent="0.3">
      <c r="A17" s="98"/>
      <c r="B17" s="100"/>
      <c r="C17" s="97"/>
      <c r="D17" s="101"/>
      <c r="E17" s="97"/>
      <c r="F17" s="102"/>
      <c r="G17" s="103"/>
      <c r="H17" s="27" t="str">
        <f>'PANEL DE CONTROL DISTRITAL'!H16</f>
        <v>Solicitud de reevíos de scripts requeridos</v>
      </c>
      <c r="I17" s="37">
        <v>0</v>
      </c>
      <c r="J17" s="37">
        <v>0</v>
      </c>
      <c r="K17" s="37">
        <v>0</v>
      </c>
      <c r="L17" s="37">
        <v>0</v>
      </c>
      <c r="M17" s="37">
        <v>0</v>
      </c>
      <c r="N17" s="37">
        <v>0</v>
      </c>
      <c r="O17" s="37">
        <v>0</v>
      </c>
      <c r="P17" s="37">
        <v>0</v>
      </c>
      <c r="Q17" s="37">
        <v>0</v>
      </c>
      <c r="R17" s="37">
        <v>0</v>
      </c>
      <c r="S17" s="37">
        <v>0</v>
      </c>
      <c r="T17" s="37">
        <v>0</v>
      </c>
      <c r="U17" s="37">
        <v>0</v>
      </c>
      <c r="V17" s="99"/>
    </row>
    <row r="18" spans="1:34" s="39" customFormat="1" ht="8.15" customHeight="1" thickTop="1" thickBot="1" x14ac:dyDescent="0.3">
      <c r="A18" s="98"/>
      <c r="B18" s="98"/>
      <c r="C18" s="98"/>
      <c r="D18" s="98"/>
      <c r="E18" s="98"/>
      <c r="F18" s="98"/>
      <c r="G18" s="98"/>
      <c r="H18" s="98"/>
      <c r="I18" s="98"/>
      <c r="J18" s="98"/>
      <c r="K18" s="98"/>
      <c r="L18" s="98"/>
      <c r="M18" s="98"/>
      <c r="N18" s="98"/>
      <c r="O18" s="98"/>
      <c r="P18" s="98"/>
      <c r="Q18" s="98"/>
      <c r="R18" s="98"/>
      <c r="S18" s="98"/>
      <c r="T18" s="98"/>
      <c r="U18" s="98"/>
      <c r="V18" s="98"/>
      <c r="W18" s="38"/>
      <c r="X18" s="38"/>
      <c r="Y18" s="38"/>
      <c r="Z18" s="38"/>
      <c r="AA18" s="38"/>
      <c r="AB18" s="38"/>
      <c r="AC18" s="38"/>
      <c r="AD18" s="38"/>
      <c r="AE18" s="38"/>
      <c r="AF18" s="38"/>
      <c r="AG18" s="38"/>
      <c r="AH18" s="38"/>
    </row>
    <row r="19" spans="1:34" s="3" customFormat="1" ht="50.15" customHeight="1" thickTop="1" thickBot="1" x14ac:dyDescent="0.3">
      <c r="A19" s="98">
        <f>'PANEL DE CONTROL DISTRITAL'!A18</f>
        <v>4</v>
      </c>
      <c r="B19" s="100" t="str">
        <f>'PANEL DE CONTROL DISTRITAL'!B18</f>
        <v>Conciliación de Credenciales para Votar.</v>
      </c>
      <c r="C19" s="97" t="str">
        <f>'PANEL DE CONTROL DISTRITAL'!C18</f>
        <v>Responsable de Módulo</v>
      </c>
      <c r="D19" s="101" t="str">
        <f>'PANEL DE CONTROL DISTRITAL'!D18</f>
        <v>Credenciales disponibles para entrega.</v>
      </c>
      <c r="E19" s="97" t="str">
        <f>'PANEL DE CONTROL DISTRITAL'!E18</f>
        <v>[(Credenciales recibidas - Credenciales inconsistentes) / Credenciales recibidas] x 100</v>
      </c>
      <c r="F19" s="102" t="str">
        <f>'PANEL DE CONTROL DISTRITAL'!F18</f>
        <v>Semanal (remesa)</v>
      </c>
      <c r="G19" s="103">
        <f>'PANEL DE CONTROL DISTRITAL'!G18</f>
        <v>0.9</v>
      </c>
      <c r="H19" s="27" t="str">
        <f>'PANEL DE CONTROL DISTRITAL'!H18</f>
        <v xml:space="preserve">Credenciales Recibidas - Credenciales inconsistentes </v>
      </c>
      <c r="I19" s="25">
        <v>313</v>
      </c>
      <c r="J19" s="25">
        <v>933</v>
      </c>
      <c r="K19" s="25">
        <v>1361</v>
      </c>
      <c r="L19" s="25">
        <v>1321</v>
      </c>
      <c r="M19" s="25">
        <v>1222</v>
      </c>
      <c r="N19" s="25">
        <v>1264</v>
      </c>
      <c r="O19" s="25">
        <v>1159</v>
      </c>
      <c r="P19" s="25">
        <v>1207</v>
      </c>
      <c r="Q19" s="25">
        <v>985</v>
      </c>
      <c r="R19" s="25">
        <v>1474</v>
      </c>
      <c r="S19" s="25">
        <v>1208</v>
      </c>
      <c r="T19" s="25">
        <v>1168</v>
      </c>
      <c r="U19" s="25">
        <v>1165</v>
      </c>
      <c r="V19" s="99">
        <f>IFERROR(SUM(I19:U19)/SUM(I20:U20),0)</f>
        <v>0.99993234557878352</v>
      </c>
    </row>
    <row r="20" spans="1:34" s="3" customFormat="1" ht="50.15" customHeight="1" thickTop="1" thickBot="1" x14ac:dyDescent="0.3">
      <c r="A20" s="98"/>
      <c r="B20" s="100"/>
      <c r="C20" s="97"/>
      <c r="D20" s="101"/>
      <c r="E20" s="97"/>
      <c r="F20" s="102"/>
      <c r="G20" s="103"/>
      <c r="H20" s="27" t="str">
        <f>'PANEL DE CONTROL DISTRITAL'!H19</f>
        <v xml:space="preserve">Credenciales recibidas </v>
      </c>
      <c r="I20" s="37">
        <v>313</v>
      </c>
      <c r="J20" s="37">
        <v>933</v>
      </c>
      <c r="K20" s="37">
        <v>1361</v>
      </c>
      <c r="L20" s="37">
        <v>1321</v>
      </c>
      <c r="M20" s="37">
        <v>1222</v>
      </c>
      <c r="N20" s="37">
        <v>1264</v>
      </c>
      <c r="O20" s="37">
        <v>1159</v>
      </c>
      <c r="P20" s="37">
        <v>1207</v>
      </c>
      <c r="Q20" s="37">
        <v>985</v>
      </c>
      <c r="R20" s="37">
        <v>1475</v>
      </c>
      <c r="S20" s="37">
        <v>1208</v>
      </c>
      <c r="T20" s="37">
        <v>1168</v>
      </c>
      <c r="U20" s="37">
        <v>1165</v>
      </c>
      <c r="V20" s="99"/>
    </row>
    <row r="21" spans="1:34" s="39" customFormat="1" ht="8.15" customHeight="1" thickTop="1" thickBot="1" x14ac:dyDescent="0.3">
      <c r="A21" s="40"/>
      <c r="B21" s="41"/>
      <c r="C21" s="42"/>
      <c r="D21" s="43"/>
      <c r="E21" s="42"/>
      <c r="F21" s="44"/>
      <c r="G21" s="45"/>
      <c r="H21" s="46"/>
      <c r="I21" s="47"/>
      <c r="J21" s="47"/>
      <c r="K21" s="47"/>
      <c r="L21" s="47"/>
      <c r="M21" s="47"/>
      <c r="N21" s="47"/>
      <c r="O21" s="47"/>
      <c r="P21" s="47"/>
      <c r="Q21" s="47"/>
      <c r="R21" s="47"/>
      <c r="S21" s="47"/>
      <c r="T21" s="47"/>
      <c r="U21" s="47"/>
      <c r="V21" s="48"/>
      <c r="W21" s="38"/>
      <c r="X21" s="38"/>
      <c r="Y21" s="38"/>
      <c r="Z21" s="38"/>
      <c r="AA21" s="38"/>
      <c r="AB21" s="38"/>
      <c r="AC21" s="38"/>
      <c r="AD21" s="38"/>
      <c r="AE21" s="38"/>
      <c r="AF21" s="38"/>
      <c r="AG21" s="38"/>
      <c r="AH21" s="38"/>
    </row>
    <row r="22" spans="1:34" s="3" customFormat="1" ht="50.15" customHeight="1" thickTop="1" thickBot="1" x14ac:dyDescent="0.3">
      <c r="A22" s="98">
        <f>'PANEL DE CONTROL DISTRITAL'!A21</f>
        <v>5</v>
      </c>
      <c r="B22" s="100" t="str">
        <f>'PANEL DE CONTROL DISTRITAL'!B21</f>
        <v>Conciliación de Credenciales para Votar.</v>
      </c>
      <c r="C22" s="97" t="str">
        <f>'PANEL DE CONTROL DISTRITAL'!C21</f>
        <v>Responsable de Módulo</v>
      </c>
      <c r="D22" s="101" t="str">
        <f>'PANEL DE CONTROL DISTRITAL'!D21</f>
        <v>Arqueo de credenciales.</v>
      </c>
      <c r="E22" s="97" t="str">
        <f>'PANEL DE CONTROL DISTRITAL'!E21</f>
        <v>(Credenciales disponibles (físicas) / Credenciales disponibles registradas en SIIRFE-MAC) x 100</v>
      </c>
      <c r="F22" s="102" t="str">
        <f>'PANEL DE CONTROL DISTRITAL'!F21</f>
        <v>Semanal (remesa)</v>
      </c>
      <c r="G22" s="103">
        <f>'PANEL DE CONTROL DISTRITAL'!G21</f>
        <v>1</v>
      </c>
      <c r="H22" s="27" t="str">
        <f>'PANEL DE CONTROL DISTRITAL'!H21</f>
        <v>Credenciales disponibles (físicas)</v>
      </c>
      <c r="I22" s="25">
        <v>879</v>
      </c>
      <c r="J22" s="25">
        <v>1484</v>
      </c>
      <c r="K22" s="25">
        <v>2012</v>
      </c>
      <c r="L22" s="25">
        <v>2097</v>
      </c>
      <c r="M22" s="25">
        <v>2039</v>
      </c>
      <c r="N22" s="25">
        <v>2165</v>
      </c>
      <c r="O22" s="25">
        <v>2061</v>
      </c>
      <c r="P22" s="25">
        <v>2130</v>
      </c>
      <c r="Q22" s="25">
        <v>1916</v>
      </c>
      <c r="R22" s="25">
        <v>2196</v>
      </c>
      <c r="S22" s="25">
        <v>2205</v>
      </c>
      <c r="T22" s="25">
        <v>2156</v>
      </c>
      <c r="U22" s="25">
        <v>2146</v>
      </c>
      <c r="V22" s="99">
        <f>IFERROR(SUM(I22:U22)/SUM(I23:U23),0)</f>
        <v>1</v>
      </c>
    </row>
    <row r="23" spans="1:34" s="3" customFormat="1" ht="50.15" customHeight="1" thickTop="1" thickBot="1" x14ac:dyDescent="0.3">
      <c r="A23" s="98"/>
      <c r="B23" s="100"/>
      <c r="C23" s="97"/>
      <c r="D23" s="101"/>
      <c r="E23" s="97"/>
      <c r="F23" s="102"/>
      <c r="G23" s="103"/>
      <c r="H23" s="27" t="str">
        <f>'PANEL DE CONTROL DISTRITAL'!H22</f>
        <v>Credenciales disponibles registradas en SIIRFE</v>
      </c>
      <c r="I23" s="37">
        <v>879</v>
      </c>
      <c r="J23" s="37">
        <v>1484</v>
      </c>
      <c r="K23" s="37">
        <v>2012</v>
      </c>
      <c r="L23" s="37">
        <v>2097</v>
      </c>
      <c r="M23" s="37">
        <v>2039</v>
      </c>
      <c r="N23" s="37">
        <v>2165</v>
      </c>
      <c r="O23" s="37">
        <v>2061</v>
      </c>
      <c r="P23" s="37">
        <v>2130</v>
      </c>
      <c r="Q23" s="37">
        <v>1916</v>
      </c>
      <c r="R23" s="37">
        <v>2196</v>
      </c>
      <c r="S23" s="37">
        <v>2205</v>
      </c>
      <c r="T23" s="37">
        <v>2156</v>
      </c>
      <c r="U23" s="37">
        <v>2146</v>
      </c>
      <c r="V23" s="99"/>
    </row>
    <row r="24" spans="1:34" s="4" customFormat="1" ht="7.5" customHeight="1" thickTop="1" thickBot="1" x14ac:dyDescent="0.3">
      <c r="A24" s="98"/>
      <c r="B24" s="98"/>
      <c r="C24" s="98"/>
      <c r="D24" s="98"/>
      <c r="E24" s="98"/>
      <c r="F24" s="98"/>
      <c r="G24" s="98"/>
      <c r="H24" s="98"/>
      <c r="I24" s="98"/>
      <c r="J24" s="98"/>
      <c r="K24" s="98"/>
      <c r="L24" s="98"/>
      <c r="M24" s="98"/>
      <c r="N24" s="98"/>
      <c r="O24" s="98"/>
      <c r="P24" s="98"/>
      <c r="Q24" s="98"/>
      <c r="R24" s="98"/>
      <c r="S24" s="98"/>
      <c r="T24" s="98"/>
      <c r="U24" s="98"/>
      <c r="V24" s="98"/>
    </row>
    <row r="25" spans="1:34" ht="50.15" customHeight="1" thickTop="1" thickBot="1" x14ac:dyDescent="0.3">
      <c r="A25" s="98">
        <f>'PANEL DE CONTROL DISTRITAL'!A24</f>
        <v>6</v>
      </c>
      <c r="B25" s="100" t="str">
        <f>'PANEL DE CONTROL DISTRITAL'!B24</f>
        <v>Entrega de la Credencial para Votar.</v>
      </c>
      <c r="C25" s="97" t="str">
        <f>'PANEL DE CONTROL DISTRITAL'!C24</f>
        <v>Operador de Equipo Tecnológico</v>
      </c>
      <c r="D25" s="101" t="str">
        <f>'PANEL DE CONTROL DISTRITAL'!D24</f>
        <v>Efectividad de entrega de CPV en MAC.</v>
      </c>
      <c r="E25" s="97" t="str">
        <f>'PANEL DE CONTROL DISTRITAL'!E24</f>
        <v>(Total de credenciales entregadas / Total de ciudadanas y ciudadanos que acuden al MAC a recoger su credencial) x 100</v>
      </c>
      <c r="F25" s="102" t="str">
        <f>'PANEL DE CONTROL DISTRITAL'!F24</f>
        <v>Semanal (remesa)</v>
      </c>
      <c r="G25" s="103">
        <f>'PANEL DE CONTROL DISTRITAL'!G24</f>
        <v>0.9</v>
      </c>
      <c r="H25" s="27" t="str">
        <f>'PANEL DE CONTROL DISTRITAL'!H24</f>
        <v xml:space="preserve">Total de credenciales entregadas </v>
      </c>
      <c r="I25" s="25">
        <v>45</v>
      </c>
      <c r="J25" s="25">
        <v>328</v>
      </c>
      <c r="K25" s="25">
        <v>833</v>
      </c>
      <c r="L25" s="25">
        <v>1236</v>
      </c>
      <c r="M25" s="25">
        <v>1223</v>
      </c>
      <c r="N25" s="25">
        <v>1137</v>
      </c>
      <c r="O25" s="25">
        <v>1264</v>
      </c>
      <c r="P25" s="25">
        <v>1138</v>
      </c>
      <c r="Q25" s="25">
        <v>1199</v>
      </c>
      <c r="R25" s="25">
        <v>1181</v>
      </c>
      <c r="S25" s="25">
        <v>1199</v>
      </c>
      <c r="T25" s="25">
        <v>1217</v>
      </c>
      <c r="U25" s="25">
        <v>1175</v>
      </c>
      <c r="V25" s="99">
        <f>IFERROR(SUM(I25:U25)/SUM(I26:U26),0)</f>
        <v>1</v>
      </c>
    </row>
    <row r="26" spans="1:34" ht="50.15" customHeight="1" thickTop="1" thickBot="1" x14ac:dyDescent="0.3">
      <c r="A26" s="98"/>
      <c r="B26" s="100"/>
      <c r="C26" s="97"/>
      <c r="D26" s="101"/>
      <c r="E26" s="97"/>
      <c r="F26" s="102"/>
      <c r="G26" s="103"/>
      <c r="H26" s="27" t="str">
        <f>'PANEL DE CONTROL DISTRITAL'!H25</f>
        <v xml:space="preserve"> Total de ciudadanos que acuden a MAC a recoger su credencial</v>
      </c>
      <c r="I26" s="37">
        <v>45</v>
      </c>
      <c r="J26" s="37">
        <v>328</v>
      </c>
      <c r="K26" s="37">
        <v>833</v>
      </c>
      <c r="L26" s="37">
        <v>1236</v>
      </c>
      <c r="M26" s="37">
        <v>1223</v>
      </c>
      <c r="N26" s="37">
        <v>1137</v>
      </c>
      <c r="O26" s="37">
        <v>1264</v>
      </c>
      <c r="P26" s="37">
        <v>1138</v>
      </c>
      <c r="Q26" s="37">
        <v>1199</v>
      </c>
      <c r="R26" s="37">
        <v>1181</v>
      </c>
      <c r="S26" s="37">
        <v>1199</v>
      </c>
      <c r="T26" s="37">
        <v>1217</v>
      </c>
      <c r="U26" s="37">
        <v>1175</v>
      </c>
      <c r="V26" s="99"/>
    </row>
    <row r="27" spans="1:34" ht="15.75" customHeight="1" thickTop="1" x14ac:dyDescent="0.25">
      <c r="B27" s="1" t="s">
        <v>19</v>
      </c>
      <c r="H27" s="49"/>
      <c r="I27" s="50"/>
      <c r="J27" s="50"/>
      <c r="K27" s="50"/>
      <c r="L27" s="50"/>
      <c r="M27" s="50"/>
      <c r="N27" s="50"/>
      <c r="O27" s="50"/>
      <c r="P27" s="50"/>
      <c r="Q27" s="50"/>
      <c r="R27" s="50"/>
      <c r="S27" s="50"/>
      <c r="T27" s="50"/>
      <c r="U27" s="50"/>
      <c r="V27" s="14"/>
    </row>
    <row r="28" spans="1:34" ht="15.75" customHeight="1" x14ac:dyDescent="0.25">
      <c r="H28" s="51"/>
    </row>
    <row r="29" spans="1:34" ht="15.75" customHeight="1" x14ac:dyDescent="0.25">
      <c r="H29" s="51"/>
    </row>
    <row r="30" spans="1:34" ht="15.75" customHeight="1" x14ac:dyDescent="0.25">
      <c r="H30" s="51"/>
    </row>
    <row r="31" spans="1:34" ht="39" customHeight="1" x14ac:dyDescent="0.25">
      <c r="H31" s="51"/>
    </row>
    <row r="32" spans="1:34" ht="30" customHeight="1" x14ac:dyDescent="0.25">
      <c r="H32" s="51"/>
    </row>
    <row r="33" spans="2:8" ht="30" customHeight="1" thickBot="1" x14ac:dyDescent="0.3">
      <c r="H33" s="51"/>
    </row>
    <row r="34" spans="2:8" ht="30" customHeight="1" thickTop="1" thickBot="1" x14ac:dyDescent="0.3">
      <c r="B34" s="110" t="s">
        <v>16</v>
      </c>
      <c r="C34" s="110"/>
      <c r="D34" s="110"/>
      <c r="E34" s="110"/>
      <c r="F34" s="110"/>
      <c r="G34" s="110"/>
      <c r="H34" s="110"/>
    </row>
    <row r="35" spans="2:8" ht="30" customHeight="1" thickTop="1" thickBot="1" x14ac:dyDescent="0.3">
      <c r="B35" s="111" t="s">
        <v>17</v>
      </c>
      <c r="C35" s="111"/>
      <c r="D35" s="111"/>
      <c r="E35" s="111"/>
      <c r="F35" s="111"/>
      <c r="G35" s="112"/>
      <c r="H35" s="55" t="s">
        <v>18</v>
      </c>
    </row>
    <row r="36" spans="2:8" ht="30" customHeight="1" thickTop="1" x14ac:dyDescent="0.25">
      <c r="B36" s="104"/>
      <c r="C36" s="105"/>
      <c r="D36" s="105"/>
      <c r="E36" s="105"/>
      <c r="F36" s="105"/>
      <c r="G36" s="106"/>
      <c r="H36" s="104"/>
    </row>
    <row r="37" spans="2:8" ht="30" customHeight="1" thickBot="1" x14ac:dyDescent="0.3">
      <c r="B37" s="107"/>
      <c r="C37" s="108"/>
      <c r="D37" s="108"/>
      <c r="E37" s="108"/>
      <c r="F37" s="108"/>
      <c r="G37" s="109"/>
      <c r="H37" s="107"/>
    </row>
    <row r="38" spans="2:8" ht="35.15" customHeight="1" thickTop="1" x14ac:dyDescent="0.25"/>
    <row r="39" spans="2:8" ht="8.15" customHeight="1" x14ac:dyDescent="0.25"/>
    <row r="40" spans="2:8" ht="35.15" customHeight="1" x14ac:dyDescent="0.25"/>
    <row r="41" spans="2:8" ht="35.15" customHeight="1" x14ac:dyDescent="0.25"/>
    <row r="42" spans="2:8" ht="8.15" customHeight="1" x14ac:dyDescent="0.25"/>
    <row r="43" spans="2:8" ht="35.15" customHeight="1" x14ac:dyDescent="0.25"/>
    <row r="44" spans="2:8" ht="43.5" customHeight="1" x14ac:dyDescent="0.25"/>
    <row r="45" spans="2:8" ht="8.15" customHeight="1" x14ac:dyDescent="0.25"/>
    <row r="46" spans="2:8" ht="35.15" customHeight="1" x14ac:dyDescent="0.25"/>
    <row r="47" spans="2:8" ht="35.15" customHeight="1" x14ac:dyDescent="0.25"/>
    <row r="48" spans="2:8" ht="39" customHeight="1" x14ac:dyDescent="0.25"/>
  </sheetData>
  <mergeCells count="68">
    <mergeCell ref="A1:V1"/>
    <mergeCell ref="F2:G2"/>
    <mergeCell ref="A4:V4"/>
    <mergeCell ref="A5:V5"/>
    <mergeCell ref="A6:A9"/>
    <mergeCell ref="B6:H6"/>
    <mergeCell ref="I6:U6"/>
    <mergeCell ref="V6:V9"/>
    <mergeCell ref="B7:D7"/>
    <mergeCell ref="E7:H7"/>
    <mergeCell ref="I7:U7"/>
    <mergeCell ref="B8:U8"/>
    <mergeCell ref="D13:D14"/>
    <mergeCell ref="E13:E14"/>
    <mergeCell ref="F13:F14"/>
    <mergeCell ref="V10:V11"/>
    <mergeCell ref="V13:V14"/>
    <mergeCell ref="E10:E11"/>
    <mergeCell ref="F10:F11"/>
    <mergeCell ref="G13:G14"/>
    <mergeCell ref="A22:A23"/>
    <mergeCell ref="B22:B23"/>
    <mergeCell ref="C22:C23"/>
    <mergeCell ref="G10:G11"/>
    <mergeCell ref="C16:C17"/>
    <mergeCell ref="D16:D17"/>
    <mergeCell ref="E16:E17"/>
    <mergeCell ref="A10:A11"/>
    <mergeCell ref="B10:B11"/>
    <mergeCell ref="C10:C11"/>
    <mergeCell ref="D10:D11"/>
    <mergeCell ref="A15:V15"/>
    <mergeCell ref="A12:V12"/>
    <mergeCell ref="A13:A14"/>
    <mergeCell ref="B13:B14"/>
    <mergeCell ref="C13:C14"/>
    <mergeCell ref="F16:F17"/>
    <mergeCell ref="G16:G17"/>
    <mergeCell ref="V25:V26"/>
    <mergeCell ref="V22:V23"/>
    <mergeCell ref="V16:V17"/>
    <mergeCell ref="F22:F23"/>
    <mergeCell ref="A18:V18"/>
    <mergeCell ref="A19:A20"/>
    <mergeCell ref="B19:B20"/>
    <mergeCell ref="C19:C20"/>
    <mergeCell ref="D19:D20"/>
    <mergeCell ref="E19:E20"/>
    <mergeCell ref="F19:F20"/>
    <mergeCell ref="G19:G20"/>
    <mergeCell ref="V19:V20"/>
    <mergeCell ref="A16:A17"/>
    <mergeCell ref="B34:H34"/>
    <mergeCell ref="B35:G35"/>
    <mergeCell ref="B16:B17"/>
    <mergeCell ref="B36:G37"/>
    <mergeCell ref="H36:H37"/>
    <mergeCell ref="G22:G23"/>
    <mergeCell ref="A24:V24"/>
    <mergeCell ref="A25:A26"/>
    <mergeCell ref="B25:B26"/>
    <mergeCell ref="C25:C26"/>
    <mergeCell ref="D25:D26"/>
    <mergeCell ref="E25:E26"/>
    <mergeCell ref="F25:F26"/>
    <mergeCell ref="G25:G26"/>
    <mergeCell ref="D22:D23"/>
    <mergeCell ref="E22:E23"/>
  </mergeCells>
  <conditionalFormatting sqref="V10">
    <cfRule type="cellIs" dxfId="339" priority="18" operator="greaterThan">
      <formula>95%</formula>
    </cfRule>
    <cfRule type="cellIs" dxfId="338" priority="19" operator="greaterThanOrEqual">
      <formula>90%</formula>
    </cfRule>
    <cfRule type="cellIs" dxfId="337" priority="20" operator="lessThan">
      <formula>89.99%</formula>
    </cfRule>
  </conditionalFormatting>
  <conditionalFormatting sqref="V13">
    <cfRule type="cellIs" dxfId="336" priority="15" operator="greaterThan">
      <formula>95%</formula>
    </cfRule>
    <cfRule type="cellIs" dxfId="335" priority="16" operator="greaterThanOrEqual">
      <formula>90%</formula>
    </cfRule>
    <cfRule type="cellIs" dxfId="334" priority="17" operator="lessThan">
      <formula>89.99%</formula>
    </cfRule>
  </conditionalFormatting>
  <conditionalFormatting sqref="V19">
    <cfRule type="cellIs" dxfId="333" priority="9" operator="greaterThan">
      <formula>95%</formula>
    </cfRule>
    <cfRule type="cellIs" dxfId="332" priority="10" operator="greaterThanOrEqual">
      <formula>90%</formula>
    </cfRule>
    <cfRule type="cellIs" dxfId="331" priority="11" operator="lessThan">
      <formula>89.99%</formula>
    </cfRule>
  </conditionalFormatting>
  <conditionalFormatting sqref="V22">
    <cfRule type="cellIs" dxfId="330" priority="4" operator="greaterThanOrEqual">
      <formula>100%</formula>
    </cfRule>
    <cfRule type="cellIs" dxfId="329" priority="5" operator="lessThan">
      <formula>99.99%</formula>
    </cfRule>
  </conditionalFormatting>
  <conditionalFormatting sqref="V25">
    <cfRule type="cellIs" dxfId="328" priority="6" operator="greaterThan">
      <formula>95%</formula>
    </cfRule>
    <cfRule type="cellIs" dxfId="327" priority="7" operator="greaterThanOrEqual">
      <formula>90%</formula>
    </cfRule>
    <cfRule type="cellIs" dxfId="326" priority="8" operator="lessThan">
      <formula>89.99%</formula>
    </cfRule>
  </conditionalFormatting>
  <conditionalFormatting sqref="V16">
    <cfRule type="cellIs" dxfId="325" priority="1" operator="greaterThan">
      <formula>95%</formula>
    </cfRule>
    <cfRule type="cellIs" dxfId="324" priority="2" operator="greaterThanOrEqual">
      <formula>90%</formula>
    </cfRule>
    <cfRule type="cellIs" dxfId="323" priority="3" operator="lessThan">
      <formula>89.99%</formula>
    </cfRule>
  </conditionalFormatting>
  <conditionalFormatting sqref="I21:U21">
    <cfRule type="colorScale" priority="522">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41DA9D62-3BA4-484D-9838-A3F6233BA86F}"/>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5EE05C-FFD6-4236-9201-3B9982CFBDE4}">
  <sheetPr>
    <tabColor rgb="FF7030A0"/>
  </sheetPr>
  <dimension ref="A1:AH48"/>
  <sheetViews>
    <sheetView showGridLines="0" topLeftCell="A9" zoomScale="55" zoomScaleNormal="55" workbookViewId="0">
      <selection activeCell="I25" sqref="I25:U26"/>
    </sheetView>
  </sheetViews>
  <sheetFormatPr baseColWidth="10" defaultColWidth="11.453125" defaultRowHeight="30" customHeight="1" x14ac:dyDescent="0.25"/>
  <cols>
    <col min="1" max="1" width="10.54296875" style="1" bestFit="1" customWidth="1"/>
    <col min="2" max="2" width="19.08984375" style="1" bestFit="1" customWidth="1"/>
    <col min="3" max="3" width="19.08984375" style="1" customWidth="1"/>
    <col min="4" max="4" width="14.36328125" style="1" customWidth="1"/>
    <col min="5" max="5" width="21" style="1" customWidth="1"/>
    <col min="6" max="6" width="12.90625" style="1" customWidth="1"/>
    <col min="7" max="7" width="10.36328125" style="1" bestFit="1" customWidth="1"/>
    <col min="8" max="8" width="14.54296875" style="1" customWidth="1"/>
    <col min="9" max="21" width="10.6328125" style="1" customWidth="1"/>
    <col min="22" max="22" width="22.6328125" style="1" customWidth="1"/>
    <col min="23" max="16384" width="11.453125" style="1"/>
  </cols>
  <sheetData>
    <row r="1" spans="1:34" ht="40.5" customHeight="1" x14ac:dyDescent="0.25">
      <c r="A1" s="58" t="str">
        <f>'PANEL DE CONTROL DISTRITAL'!A1:Q1</f>
        <v>INSTITUTO NACIONAL ELECTORAL
SISTEMA DE GESTIÓN DE LA CALIDAD
CIUDAD DE MÉXICO</v>
      </c>
      <c r="B1" s="58"/>
      <c r="C1" s="58"/>
      <c r="D1" s="58"/>
      <c r="E1" s="58"/>
      <c r="F1" s="58"/>
      <c r="G1" s="58"/>
      <c r="H1" s="58"/>
      <c r="I1" s="58"/>
      <c r="J1" s="58"/>
      <c r="K1" s="58"/>
      <c r="L1" s="58"/>
      <c r="M1" s="58"/>
      <c r="N1" s="58"/>
      <c r="O1" s="58"/>
      <c r="P1" s="58"/>
      <c r="Q1" s="58"/>
      <c r="R1" s="58"/>
      <c r="S1" s="58"/>
      <c r="T1" s="58"/>
      <c r="U1" s="58"/>
      <c r="V1" s="58"/>
    </row>
    <row r="2" spans="1:34" ht="33.75" customHeight="1" x14ac:dyDescent="0.25">
      <c r="A2" s="12"/>
      <c r="B2" s="12"/>
      <c r="C2" s="12"/>
      <c r="D2" s="9" t="s">
        <v>13</v>
      </c>
      <c r="E2" s="9">
        <v>8</v>
      </c>
      <c r="F2" s="60" t="s">
        <v>14</v>
      </c>
      <c r="G2" s="60"/>
      <c r="H2" s="22">
        <v>90853</v>
      </c>
      <c r="I2" s="21"/>
      <c r="J2" s="21"/>
      <c r="K2" s="21"/>
      <c r="L2" s="21"/>
      <c r="M2" s="21"/>
      <c r="N2" s="21"/>
      <c r="O2" s="12"/>
      <c r="P2" s="12"/>
      <c r="Q2" s="12"/>
      <c r="R2" s="12"/>
      <c r="S2" s="12"/>
      <c r="T2" s="12"/>
      <c r="U2" s="12"/>
      <c r="V2" s="53"/>
      <c r="W2" s="17"/>
    </row>
    <row r="3" spans="1:34" ht="11.25" customHeight="1" thickBot="1" x14ac:dyDescent="0.3">
      <c r="A3" s="12"/>
      <c r="B3" s="6"/>
      <c r="C3" s="6"/>
      <c r="D3" s="6"/>
      <c r="E3" s="6"/>
      <c r="F3" s="6"/>
      <c r="G3" s="6"/>
      <c r="H3" s="6"/>
      <c r="I3" s="6"/>
      <c r="J3" s="6"/>
      <c r="K3" s="6"/>
      <c r="L3" s="6"/>
      <c r="M3" s="6"/>
      <c r="N3" s="6"/>
      <c r="O3" s="6"/>
      <c r="P3" s="6"/>
      <c r="Q3" s="6"/>
      <c r="R3" s="6"/>
      <c r="S3" s="6"/>
      <c r="T3" s="6"/>
      <c r="U3" s="6"/>
    </row>
    <row r="4" spans="1:34" ht="30" customHeight="1" thickTop="1" thickBot="1" x14ac:dyDescent="0.3">
      <c r="A4" s="87" t="s">
        <v>15</v>
      </c>
      <c r="B4" s="88"/>
      <c r="C4" s="88"/>
      <c r="D4" s="88"/>
      <c r="E4" s="88"/>
      <c r="F4" s="88"/>
      <c r="G4" s="88"/>
      <c r="H4" s="88"/>
      <c r="I4" s="88"/>
      <c r="J4" s="88"/>
      <c r="K4" s="88"/>
      <c r="L4" s="88"/>
      <c r="M4" s="88"/>
      <c r="N4" s="88"/>
      <c r="O4" s="88"/>
      <c r="P4" s="88"/>
      <c r="Q4" s="88"/>
      <c r="R4" s="88"/>
      <c r="S4" s="88"/>
      <c r="T4" s="88"/>
      <c r="U4" s="88"/>
      <c r="V4" s="89"/>
      <c r="X4" s="20"/>
    </row>
    <row r="5" spans="1:34" ht="5.25" customHeight="1" thickTop="1" thickBot="1" x14ac:dyDescent="0.3">
      <c r="A5" s="90"/>
      <c r="B5" s="91"/>
      <c r="C5" s="91"/>
      <c r="D5" s="91"/>
      <c r="E5" s="91"/>
      <c r="F5" s="91"/>
      <c r="G5" s="91"/>
      <c r="H5" s="91"/>
      <c r="I5" s="91"/>
      <c r="J5" s="91"/>
      <c r="K5" s="91"/>
      <c r="L5" s="91"/>
      <c r="M5" s="91"/>
      <c r="N5" s="91"/>
      <c r="O5" s="91"/>
      <c r="P5" s="91"/>
      <c r="Q5" s="91"/>
      <c r="R5" s="91"/>
      <c r="S5" s="91"/>
      <c r="T5" s="91"/>
      <c r="U5" s="91"/>
      <c r="V5" s="92"/>
    </row>
    <row r="6" spans="1:34" ht="18" customHeight="1" thickTop="1" thickBot="1" x14ac:dyDescent="0.3">
      <c r="A6" s="84" t="str">
        <f>'PANEL DE CONTROL DISTRITAL'!A6</f>
        <v>Número</v>
      </c>
      <c r="B6" s="85" t="str">
        <f>'PANEL DE CONTROL DISTRITAL'!B6</f>
        <v xml:space="preserve">PROCESOS SUSTANTIVOS E INDICADORES </v>
      </c>
      <c r="C6" s="85"/>
      <c r="D6" s="85"/>
      <c r="E6" s="85"/>
      <c r="F6" s="85"/>
      <c r="G6" s="85"/>
      <c r="H6" s="85"/>
      <c r="I6" s="93" t="s">
        <v>11</v>
      </c>
      <c r="J6" s="93"/>
      <c r="K6" s="93"/>
      <c r="L6" s="93"/>
      <c r="M6" s="93"/>
      <c r="N6" s="93"/>
      <c r="O6" s="93"/>
      <c r="P6" s="93"/>
      <c r="Q6" s="93"/>
      <c r="R6" s="93"/>
      <c r="S6" s="93"/>
      <c r="T6" s="93"/>
      <c r="U6" s="93"/>
      <c r="V6" s="86" t="s">
        <v>7</v>
      </c>
    </row>
    <row r="7" spans="1:34" ht="17.25" customHeight="1" thickTop="1" thickBot="1" x14ac:dyDescent="0.3">
      <c r="A7" s="84"/>
      <c r="B7" s="85" t="str">
        <f>'PANEL DE CONTROL DISTRITAL'!B7</f>
        <v>DESCRIPCIÓN</v>
      </c>
      <c r="C7" s="85"/>
      <c r="D7" s="85"/>
      <c r="E7" s="85" t="str">
        <f>'PANEL DE CONTROL DISTRITAL'!E7</f>
        <v>MEDICIÓN</v>
      </c>
      <c r="F7" s="85"/>
      <c r="G7" s="85"/>
      <c r="H7" s="85"/>
      <c r="I7" s="94" t="s">
        <v>57</v>
      </c>
      <c r="J7" s="94"/>
      <c r="K7" s="94"/>
      <c r="L7" s="94"/>
      <c r="M7" s="94"/>
      <c r="N7" s="94"/>
      <c r="O7" s="94"/>
      <c r="P7" s="94"/>
      <c r="Q7" s="94"/>
      <c r="R7" s="94"/>
      <c r="S7" s="94"/>
      <c r="T7" s="94"/>
      <c r="U7" s="94"/>
      <c r="V7" s="86"/>
    </row>
    <row r="8" spans="1:34" ht="5.25" customHeight="1" thickTop="1" thickBot="1" x14ac:dyDescent="0.3">
      <c r="A8" s="84"/>
      <c r="B8" s="95"/>
      <c r="C8" s="96"/>
      <c r="D8" s="96"/>
      <c r="E8" s="96"/>
      <c r="F8" s="96"/>
      <c r="G8" s="96"/>
      <c r="H8" s="96"/>
      <c r="I8" s="96"/>
      <c r="J8" s="96"/>
      <c r="K8" s="96"/>
      <c r="L8" s="96"/>
      <c r="M8" s="96"/>
      <c r="N8" s="96"/>
      <c r="O8" s="96"/>
      <c r="P8" s="96"/>
      <c r="Q8" s="96"/>
      <c r="R8" s="96"/>
      <c r="S8" s="96"/>
      <c r="T8" s="96"/>
      <c r="U8" s="96"/>
      <c r="V8" s="86"/>
    </row>
    <row r="9" spans="1:34" s="2" customFormat="1" ht="29.25" customHeight="1" thickTop="1" thickBot="1" x14ac:dyDescent="0.3">
      <c r="A9" s="8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36" t="str">
        <f>'PANEL DE CONTROL DISTRITAL'!H8</f>
        <v>Nominativo</v>
      </c>
      <c r="I9" s="29" t="str">
        <f>'090151'!I9</f>
        <v>2024-28</v>
      </c>
      <c r="J9" s="29" t="str">
        <f>'090151'!J9</f>
        <v>2024-29</v>
      </c>
      <c r="K9" s="29" t="str">
        <f>'090151'!K9</f>
        <v>2024-30</v>
      </c>
      <c r="L9" s="29" t="str">
        <f>'090151'!L9</f>
        <v>2024-31</v>
      </c>
      <c r="M9" s="29" t="str">
        <f>'090151'!M9</f>
        <v>2024-32</v>
      </c>
      <c r="N9" s="29" t="str">
        <f>'090151'!N9</f>
        <v>2024-33</v>
      </c>
      <c r="O9" s="29" t="str">
        <f>'090151'!O9</f>
        <v>2024-34</v>
      </c>
      <c r="P9" s="29" t="str">
        <f>'090151'!P9</f>
        <v>2024-35</v>
      </c>
      <c r="Q9" s="29" t="str">
        <f>'090151'!Q9</f>
        <v>2024-36</v>
      </c>
      <c r="R9" s="29" t="str">
        <f>'090151'!R9</f>
        <v>2024-37</v>
      </c>
      <c r="S9" s="29" t="str">
        <f>'090151'!S9</f>
        <v>2024-38</v>
      </c>
      <c r="T9" s="29" t="str">
        <f>'090151'!T9</f>
        <v>2024-39</v>
      </c>
      <c r="U9" s="29" t="str">
        <f>'090151'!U9</f>
        <v>2024-40</v>
      </c>
      <c r="V9" s="86"/>
    </row>
    <row r="10" spans="1:34" s="2" customFormat="1" ht="50.15" customHeight="1" thickTop="1" thickBot="1" x14ac:dyDescent="0.3">
      <c r="A10" s="98">
        <f>'PANEL DE CONTROL DISTRITAL'!A9</f>
        <v>1</v>
      </c>
      <c r="B10" s="100" t="str">
        <f>'PANEL DE CONTROL DISTRITAL'!B9</f>
        <v>Entrevista</v>
      </c>
      <c r="C10" s="97" t="str">
        <f>'PANEL DE CONTROL DISTRITAL'!C9</f>
        <v xml:space="preserve"> Auxiliar de Atención Ciudadana</v>
      </c>
      <c r="D10" s="101" t="str">
        <f>'PANEL DE CONTROL DISTRITAL'!D9</f>
        <v>Fichas requisitadas correctamente.</v>
      </c>
      <c r="E10" s="97" t="str">
        <f>'PANEL DE CONTROL DISTRITAL'!E9</f>
        <v>(Fichas requisitadas correctamente / Fichas revisadas en la muestra del 10%) x 100</v>
      </c>
      <c r="F10" s="102" t="str">
        <f>'PANEL DE CONTROL DISTRITAL'!F9</f>
        <v>Semanal (remesa)</v>
      </c>
      <c r="G10" s="103">
        <f>'PANEL DE CONTROL DISTRITAL'!G9</f>
        <v>0.9</v>
      </c>
      <c r="H10" s="27" t="str">
        <f>'PANEL DE CONTROL DISTRITAL'!H9</f>
        <v>Fichas requistadas correctamente</v>
      </c>
      <c r="I10" s="25">
        <v>45</v>
      </c>
      <c r="J10" s="25">
        <v>144</v>
      </c>
      <c r="K10" s="25">
        <v>138</v>
      </c>
      <c r="L10" s="25">
        <v>134</v>
      </c>
      <c r="M10" s="25">
        <v>140</v>
      </c>
      <c r="N10" s="25">
        <v>142</v>
      </c>
      <c r="O10" s="25">
        <v>131</v>
      </c>
      <c r="P10" s="25">
        <v>127</v>
      </c>
      <c r="Q10" s="25">
        <v>140</v>
      </c>
      <c r="R10" s="25">
        <v>139</v>
      </c>
      <c r="S10" s="25">
        <v>138</v>
      </c>
      <c r="T10" s="25">
        <v>140</v>
      </c>
      <c r="U10" s="25">
        <v>138</v>
      </c>
      <c r="V10" s="99">
        <f>IFERROR(SUM(I10:U10)/SUM(I11:U11),0)</f>
        <v>0.95819209039548026</v>
      </c>
    </row>
    <row r="11" spans="1:34" s="2" customFormat="1" ht="50.15" customHeight="1" thickTop="1" thickBot="1" x14ac:dyDescent="0.3">
      <c r="A11" s="98"/>
      <c r="B11" s="100"/>
      <c r="C11" s="97"/>
      <c r="D11" s="101"/>
      <c r="E11" s="97"/>
      <c r="F11" s="102"/>
      <c r="G11" s="103"/>
      <c r="H11" s="27" t="str">
        <f>'PANEL DE CONTROL DISTRITAL'!H10</f>
        <v>Fichas revisadas en la Muestra del 10%</v>
      </c>
      <c r="I11" s="37">
        <v>50</v>
      </c>
      <c r="J11" s="37">
        <v>154</v>
      </c>
      <c r="K11" s="37">
        <v>147</v>
      </c>
      <c r="L11" s="37">
        <v>141</v>
      </c>
      <c r="M11" s="37">
        <v>144</v>
      </c>
      <c r="N11" s="37">
        <v>144</v>
      </c>
      <c r="O11" s="37">
        <v>145</v>
      </c>
      <c r="P11" s="37">
        <v>131</v>
      </c>
      <c r="Q11" s="37">
        <v>144</v>
      </c>
      <c r="R11" s="37">
        <v>143</v>
      </c>
      <c r="S11" s="37">
        <v>143</v>
      </c>
      <c r="T11" s="37">
        <v>144</v>
      </c>
      <c r="U11" s="37">
        <v>140</v>
      </c>
      <c r="V11" s="99"/>
    </row>
    <row r="12" spans="1:34" s="39" customFormat="1" ht="8.15" customHeight="1" thickTop="1" thickBot="1" x14ac:dyDescent="0.3">
      <c r="A12" s="98"/>
      <c r="B12" s="98"/>
      <c r="C12" s="98"/>
      <c r="D12" s="98"/>
      <c r="E12" s="98"/>
      <c r="F12" s="98"/>
      <c r="G12" s="98"/>
      <c r="H12" s="98"/>
      <c r="I12" s="98"/>
      <c r="J12" s="98"/>
      <c r="K12" s="98"/>
      <c r="L12" s="98"/>
      <c r="M12" s="98"/>
      <c r="N12" s="98"/>
      <c r="O12" s="98"/>
      <c r="P12" s="98"/>
      <c r="Q12" s="98"/>
      <c r="R12" s="98"/>
      <c r="S12" s="98"/>
      <c r="T12" s="98"/>
      <c r="U12" s="98"/>
      <c r="V12" s="98"/>
      <c r="W12" s="38"/>
      <c r="X12" s="38"/>
      <c r="Y12" s="38"/>
      <c r="Z12" s="38"/>
      <c r="AA12" s="38"/>
      <c r="AB12" s="38"/>
      <c r="AC12" s="38"/>
      <c r="AD12" s="38"/>
      <c r="AE12" s="38"/>
      <c r="AF12" s="38"/>
      <c r="AG12" s="38"/>
      <c r="AH12" s="38"/>
    </row>
    <row r="13" spans="1:34" s="3" customFormat="1" ht="50.15" customHeight="1" thickTop="1" thickBot="1" x14ac:dyDescent="0.3">
      <c r="A13" s="98">
        <f>'PANEL DE CONTROL DISTRITAL'!A12</f>
        <v>2</v>
      </c>
      <c r="B13" s="100" t="str">
        <f>'PANEL DE CONTROL DISTRITAL'!B12</f>
        <v>Trámite</v>
      </c>
      <c r="C13" s="97" t="str">
        <f>'PANEL DE CONTROL DISTRITAL'!C12</f>
        <v>Operador de Equipo Tecnológico</v>
      </c>
      <c r="D13" s="101" t="str">
        <f>'PANEL DE CONTROL DISTRITAL'!D12</f>
        <v>Trámites exitosos.</v>
      </c>
      <c r="E13" s="97" t="str">
        <f>'PANEL DE CONTROL DISTRITAL'!E12</f>
        <v>(Número de trámites exitosos / Número de trámites aplicados) x 100</v>
      </c>
      <c r="F13" s="102" t="str">
        <f>'PANEL DE CONTROL DISTRITAL'!F12</f>
        <v>Semanal (remesa)</v>
      </c>
      <c r="G13" s="103">
        <f>'PANEL DE CONTROL DISTRITAL'!G12</f>
        <v>0.9</v>
      </c>
      <c r="H13" s="27" t="str">
        <f>'PANEL DE CONTROL DISTRITAL'!H12</f>
        <v>Número de trámites exitosos</v>
      </c>
      <c r="I13" s="25">
        <v>476</v>
      </c>
      <c r="J13" s="25">
        <v>1439</v>
      </c>
      <c r="K13" s="25">
        <v>1345</v>
      </c>
      <c r="L13" s="25">
        <v>1278</v>
      </c>
      <c r="M13" s="25">
        <v>1343</v>
      </c>
      <c r="N13" s="25">
        <v>1340</v>
      </c>
      <c r="O13" s="25">
        <v>1324</v>
      </c>
      <c r="P13" s="25">
        <v>1295</v>
      </c>
      <c r="Q13" s="25">
        <v>1329</v>
      </c>
      <c r="R13" s="25">
        <v>1313</v>
      </c>
      <c r="S13" s="25">
        <v>1335</v>
      </c>
      <c r="T13" s="25">
        <v>1338</v>
      </c>
      <c r="U13" s="25">
        <v>957</v>
      </c>
      <c r="V13" s="99">
        <f>IFERROR(SUM(I13:U13)/SUM(I14:U14),0)</f>
        <v>0.97488957463544501</v>
      </c>
    </row>
    <row r="14" spans="1:34" s="3" customFormat="1" ht="50.15" customHeight="1" thickTop="1" thickBot="1" x14ac:dyDescent="0.3">
      <c r="A14" s="98"/>
      <c r="B14" s="100"/>
      <c r="C14" s="97"/>
      <c r="D14" s="101"/>
      <c r="E14" s="97"/>
      <c r="F14" s="102"/>
      <c r="G14" s="103"/>
      <c r="H14" s="27" t="str">
        <f>'PANEL DE CONTROL DISTRITAL'!H13</f>
        <v>Número de trámites aplicados</v>
      </c>
      <c r="I14" s="37">
        <v>477</v>
      </c>
      <c r="J14" s="37">
        <v>1443</v>
      </c>
      <c r="K14" s="37">
        <v>1349</v>
      </c>
      <c r="L14" s="37">
        <v>1284</v>
      </c>
      <c r="M14" s="37">
        <v>1345</v>
      </c>
      <c r="N14" s="37">
        <v>1346</v>
      </c>
      <c r="O14" s="37">
        <v>1333</v>
      </c>
      <c r="P14" s="37">
        <v>1303</v>
      </c>
      <c r="Q14" s="37">
        <v>1338</v>
      </c>
      <c r="R14" s="37">
        <v>1321</v>
      </c>
      <c r="S14" s="37">
        <v>1341</v>
      </c>
      <c r="T14" s="37">
        <v>1346</v>
      </c>
      <c r="U14" s="37">
        <v>1301</v>
      </c>
      <c r="V14" s="99"/>
    </row>
    <row r="15" spans="1:34" s="39" customFormat="1" ht="8.15" customHeight="1" thickTop="1" thickBot="1" x14ac:dyDescent="0.3">
      <c r="A15" s="98"/>
      <c r="B15" s="98"/>
      <c r="C15" s="98"/>
      <c r="D15" s="98"/>
      <c r="E15" s="98"/>
      <c r="F15" s="98"/>
      <c r="G15" s="98"/>
      <c r="H15" s="98"/>
      <c r="I15" s="98"/>
      <c r="J15" s="98"/>
      <c r="K15" s="98"/>
      <c r="L15" s="98"/>
      <c r="M15" s="98"/>
      <c r="N15" s="98"/>
      <c r="O15" s="98"/>
      <c r="P15" s="98"/>
      <c r="Q15" s="98"/>
      <c r="R15" s="98"/>
      <c r="S15" s="98"/>
      <c r="T15" s="98"/>
      <c r="U15" s="98"/>
      <c r="V15" s="98"/>
      <c r="W15" s="38"/>
      <c r="X15" s="38"/>
      <c r="Y15" s="38"/>
      <c r="Z15" s="38"/>
      <c r="AA15" s="38"/>
      <c r="AB15" s="38"/>
      <c r="AC15" s="38"/>
      <c r="AD15" s="38"/>
      <c r="AE15" s="38"/>
      <c r="AF15" s="38"/>
      <c r="AG15" s="38"/>
      <c r="AH15" s="38"/>
    </row>
    <row r="16" spans="1:34" s="3" customFormat="1" ht="50.15" customHeight="1" thickTop="1" thickBot="1" x14ac:dyDescent="0.3">
      <c r="A16" s="98">
        <f>'PANEL DE CONTROL DISTRITAL'!A15</f>
        <v>3</v>
      </c>
      <c r="B16" s="100" t="str">
        <f>'PANEL DE CONTROL DISTRITAL'!B15</f>
        <v>Transferencia de la Información.</v>
      </c>
      <c r="C16" s="97" t="str">
        <f>'PANEL DE CONTROL DISTRITAL'!C15</f>
        <v>Responsable de Módulo</v>
      </c>
      <c r="D16" s="101" t="str">
        <f>'PANEL DE CONTROL DISTRITAL'!D15</f>
        <v>Reenvíos exitosos.</v>
      </c>
      <c r="E16" s="97" t="str">
        <f>'PANEL DE CONTROL DISTRITAL'!E15</f>
        <v>(Ejecución de los scripts de reenvío de notificaciones / Solicitud de reenvíos de scripts requeridos) x100</v>
      </c>
      <c r="F16" s="102" t="str">
        <f>'PANEL DE CONTROL DISTRITAL'!F15</f>
        <v>Semanal (remesa)</v>
      </c>
      <c r="G16" s="103">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1</v>
      </c>
      <c r="R16" s="25">
        <v>0</v>
      </c>
      <c r="S16" s="25">
        <v>0</v>
      </c>
      <c r="T16" s="25">
        <v>0</v>
      </c>
      <c r="U16" s="25">
        <v>0</v>
      </c>
      <c r="V16" s="99">
        <f>IFERROR(SUM(I16:U16)/SUM(I17:U17),1)</f>
        <v>1</v>
      </c>
    </row>
    <row r="17" spans="1:34" s="3" customFormat="1" ht="50.15" customHeight="1" thickTop="1" thickBot="1" x14ac:dyDescent="0.3">
      <c r="A17" s="98"/>
      <c r="B17" s="100"/>
      <c r="C17" s="97"/>
      <c r="D17" s="101"/>
      <c r="E17" s="97"/>
      <c r="F17" s="102"/>
      <c r="G17" s="103"/>
      <c r="H17" s="27" t="str">
        <f>'PANEL DE CONTROL DISTRITAL'!H16</f>
        <v>Solicitud de reevíos de scripts requeridos</v>
      </c>
      <c r="I17" s="37">
        <v>0</v>
      </c>
      <c r="J17" s="37">
        <v>0</v>
      </c>
      <c r="K17" s="37">
        <v>0</v>
      </c>
      <c r="L17" s="37">
        <v>0</v>
      </c>
      <c r="M17" s="37">
        <v>0</v>
      </c>
      <c r="N17" s="37">
        <v>0</v>
      </c>
      <c r="O17" s="37">
        <v>0</v>
      </c>
      <c r="P17" s="37">
        <v>0</v>
      </c>
      <c r="Q17" s="37">
        <v>1</v>
      </c>
      <c r="R17" s="37">
        <v>0</v>
      </c>
      <c r="S17" s="37">
        <v>0</v>
      </c>
      <c r="T17" s="37">
        <v>0</v>
      </c>
      <c r="U17" s="37">
        <v>0</v>
      </c>
      <c r="V17" s="99"/>
    </row>
    <row r="18" spans="1:34" s="39" customFormat="1" ht="8.15" customHeight="1" thickTop="1" thickBot="1" x14ac:dyDescent="0.3">
      <c r="A18" s="98"/>
      <c r="B18" s="98"/>
      <c r="C18" s="98"/>
      <c r="D18" s="98"/>
      <c r="E18" s="98"/>
      <c r="F18" s="98"/>
      <c r="G18" s="98"/>
      <c r="H18" s="98"/>
      <c r="I18" s="98"/>
      <c r="J18" s="98"/>
      <c r="K18" s="98"/>
      <c r="L18" s="98"/>
      <c r="M18" s="98"/>
      <c r="N18" s="98"/>
      <c r="O18" s="98"/>
      <c r="P18" s="98"/>
      <c r="Q18" s="98"/>
      <c r="R18" s="98"/>
      <c r="S18" s="98"/>
      <c r="T18" s="98"/>
      <c r="U18" s="98"/>
      <c r="V18" s="98"/>
      <c r="W18" s="38"/>
      <c r="X18" s="38"/>
      <c r="Y18" s="38"/>
      <c r="Z18" s="38"/>
      <c r="AA18" s="38"/>
      <c r="AB18" s="38"/>
      <c r="AC18" s="38"/>
      <c r="AD18" s="38"/>
      <c r="AE18" s="38"/>
      <c r="AF18" s="38"/>
      <c r="AG18" s="38"/>
      <c r="AH18" s="38"/>
    </row>
    <row r="19" spans="1:34" s="3" customFormat="1" ht="50.15" customHeight="1" thickTop="1" thickBot="1" x14ac:dyDescent="0.3">
      <c r="A19" s="98">
        <f>'PANEL DE CONTROL DISTRITAL'!A18</f>
        <v>4</v>
      </c>
      <c r="B19" s="100" t="str">
        <f>'PANEL DE CONTROL DISTRITAL'!B18</f>
        <v>Conciliación de Credenciales para Votar.</v>
      </c>
      <c r="C19" s="97" t="str">
        <f>'PANEL DE CONTROL DISTRITAL'!C18</f>
        <v>Responsable de Módulo</v>
      </c>
      <c r="D19" s="101" t="str">
        <f>'PANEL DE CONTROL DISTRITAL'!D18</f>
        <v>Credenciales disponibles para entrega.</v>
      </c>
      <c r="E19" s="97" t="str">
        <f>'PANEL DE CONTROL DISTRITAL'!E18</f>
        <v>[(Credenciales recibidas - Credenciales inconsistentes) / Credenciales recibidas] x 100</v>
      </c>
      <c r="F19" s="102" t="str">
        <f>'PANEL DE CONTROL DISTRITAL'!F18</f>
        <v>Semanal (remesa)</v>
      </c>
      <c r="G19" s="103">
        <f>'PANEL DE CONTROL DISTRITAL'!G18</f>
        <v>0.9</v>
      </c>
      <c r="H19" s="27" t="str">
        <f>'PANEL DE CONTROL DISTRITAL'!H18</f>
        <v xml:space="preserve">Credenciales Recibidas - Credenciales inconsistentes </v>
      </c>
      <c r="I19" s="25">
        <v>251</v>
      </c>
      <c r="J19" s="25">
        <v>989</v>
      </c>
      <c r="K19" s="25">
        <v>1397</v>
      </c>
      <c r="L19" s="25">
        <v>1342</v>
      </c>
      <c r="M19" s="25">
        <v>1251</v>
      </c>
      <c r="N19" s="25">
        <v>1379</v>
      </c>
      <c r="O19" s="25">
        <v>1295</v>
      </c>
      <c r="P19" s="25">
        <v>1353</v>
      </c>
      <c r="Q19" s="25">
        <v>1048</v>
      </c>
      <c r="R19" s="25">
        <v>1535</v>
      </c>
      <c r="S19" s="25">
        <v>1354</v>
      </c>
      <c r="T19" s="25">
        <v>1321</v>
      </c>
      <c r="U19" s="25">
        <v>1334</v>
      </c>
      <c r="V19" s="99">
        <f>IFERROR(SUM(I19:U19)/SUM(I20:U20),0)</f>
        <v>1</v>
      </c>
    </row>
    <row r="20" spans="1:34" s="3" customFormat="1" ht="50.15" customHeight="1" thickTop="1" thickBot="1" x14ac:dyDescent="0.3">
      <c r="A20" s="98"/>
      <c r="B20" s="100"/>
      <c r="C20" s="97"/>
      <c r="D20" s="101"/>
      <c r="E20" s="97"/>
      <c r="F20" s="102"/>
      <c r="G20" s="103"/>
      <c r="H20" s="27" t="str">
        <f>'PANEL DE CONTROL DISTRITAL'!H19</f>
        <v xml:space="preserve">Credenciales recibidas </v>
      </c>
      <c r="I20" s="37">
        <v>251</v>
      </c>
      <c r="J20" s="37">
        <v>989</v>
      </c>
      <c r="K20" s="37">
        <v>1397</v>
      </c>
      <c r="L20" s="37">
        <v>1342</v>
      </c>
      <c r="M20" s="37">
        <v>1251</v>
      </c>
      <c r="N20" s="37">
        <v>1379</v>
      </c>
      <c r="O20" s="37">
        <v>1295</v>
      </c>
      <c r="P20" s="37">
        <v>1353</v>
      </c>
      <c r="Q20" s="37">
        <v>1048</v>
      </c>
      <c r="R20" s="37">
        <v>1535</v>
      </c>
      <c r="S20" s="37">
        <v>1354</v>
      </c>
      <c r="T20" s="37">
        <v>1321</v>
      </c>
      <c r="U20" s="37">
        <v>1334</v>
      </c>
      <c r="V20" s="99"/>
    </row>
    <row r="21" spans="1:34" s="39" customFormat="1" ht="8.15" customHeight="1" thickTop="1" thickBot="1" x14ac:dyDescent="0.3">
      <c r="A21" s="40"/>
      <c r="B21" s="41"/>
      <c r="C21" s="42"/>
      <c r="D21" s="43"/>
      <c r="E21" s="42"/>
      <c r="F21" s="44"/>
      <c r="G21" s="45"/>
      <c r="H21" s="46"/>
      <c r="I21" s="47"/>
      <c r="J21" s="47"/>
      <c r="K21" s="47"/>
      <c r="L21" s="47"/>
      <c r="M21" s="47"/>
      <c r="N21" s="47"/>
      <c r="O21" s="47"/>
      <c r="P21" s="47"/>
      <c r="Q21" s="47"/>
      <c r="R21" s="47"/>
      <c r="S21" s="47"/>
      <c r="T21" s="47"/>
      <c r="U21" s="47"/>
      <c r="V21" s="48"/>
      <c r="W21" s="38"/>
      <c r="X21" s="38"/>
      <c r="Y21" s="38"/>
      <c r="Z21" s="38"/>
      <c r="AA21" s="38"/>
      <c r="AB21" s="38"/>
      <c r="AC21" s="38"/>
      <c r="AD21" s="38"/>
      <c r="AE21" s="38"/>
      <c r="AF21" s="38"/>
      <c r="AG21" s="38"/>
      <c r="AH21" s="38"/>
    </row>
    <row r="22" spans="1:34" s="3" customFormat="1" ht="50.15" customHeight="1" thickTop="1" thickBot="1" x14ac:dyDescent="0.3">
      <c r="A22" s="98">
        <f>'PANEL DE CONTROL DISTRITAL'!A21</f>
        <v>5</v>
      </c>
      <c r="B22" s="100" t="str">
        <f>'PANEL DE CONTROL DISTRITAL'!B21</f>
        <v>Conciliación de Credenciales para Votar.</v>
      </c>
      <c r="C22" s="97" t="str">
        <f>'PANEL DE CONTROL DISTRITAL'!C21</f>
        <v>Responsable de Módulo</v>
      </c>
      <c r="D22" s="101" t="str">
        <f>'PANEL DE CONTROL DISTRITAL'!D21</f>
        <v>Arqueo de credenciales.</v>
      </c>
      <c r="E22" s="97" t="str">
        <f>'PANEL DE CONTROL DISTRITAL'!E21</f>
        <v>(Credenciales disponibles (físicas) / Credenciales disponibles registradas en SIIRFE-MAC) x 100</v>
      </c>
      <c r="F22" s="102" t="str">
        <f>'PANEL DE CONTROL DISTRITAL'!F21</f>
        <v>Semanal (remesa)</v>
      </c>
      <c r="G22" s="103">
        <f>'PANEL DE CONTROL DISTRITAL'!G21</f>
        <v>1</v>
      </c>
      <c r="H22" s="27" t="str">
        <f>'PANEL DE CONTROL DISTRITAL'!H21</f>
        <v>Credenciales disponibles (físicas)</v>
      </c>
      <c r="I22" s="25">
        <v>886</v>
      </c>
      <c r="J22" s="25">
        <v>1603</v>
      </c>
      <c r="K22" s="25">
        <v>2091</v>
      </c>
      <c r="L22" s="25">
        <v>2229</v>
      </c>
      <c r="M22" s="25">
        <v>2246</v>
      </c>
      <c r="N22" s="25">
        <v>2389</v>
      </c>
      <c r="O22" s="25">
        <v>2408</v>
      </c>
      <c r="P22" s="25">
        <v>2482</v>
      </c>
      <c r="Q22" s="25">
        <v>2242</v>
      </c>
      <c r="R22" s="25">
        <v>2487</v>
      </c>
      <c r="S22" s="25">
        <v>2588</v>
      </c>
      <c r="T22" s="25">
        <v>2597</v>
      </c>
      <c r="U22" s="25">
        <v>2664</v>
      </c>
      <c r="V22" s="99">
        <f>IFERROR(SUM(I22:U22)/SUM(I23:U23),0)</f>
        <v>1</v>
      </c>
    </row>
    <row r="23" spans="1:34" s="3" customFormat="1" ht="50.15" customHeight="1" thickTop="1" thickBot="1" x14ac:dyDescent="0.3">
      <c r="A23" s="98"/>
      <c r="B23" s="100"/>
      <c r="C23" s="97"/>
      <c r="D23" s="101"/>
      <c r="E23" s="97"/>
      <c r="F23" s="102"/>
      <c r="G23" s="103"/>
      <c r="H23" s="27" t="str">
        <f>'PANEL DE CONTROL DISTRITAL'!H22</f>
        <v>Credenciales disponibles registradas en SIIRFE</v>
      </c>
      <c r="I23" s="37">
        <v>886</v>
      </c>
      <c r="J23" s="37">
        <v>1603</v>
      </c>
      <c r="K23" s="37">
        <v>2091</v>
      </c>
      <c r="L23" s="37">
        <v>2229</v>
      </c>
      <c r="M23" s="37">
        <v>2246</v>
      </c>
      <c r="N23" s="37">
        <v>2389</v>
      </c>
      <c r="O23" s="37">
        <v>2408</v>
      </c>
      <c r="P23" s="37">
        <v>2482</v>
      </c>
      <c r="Q23" s="37">
        <v>2242</v>
      </c>
      <c r="R23" s="37">
        <v>2487</v>
      </c>
      <c r="S23" s="37">
        <v>2588</v>
      </c>
      <c r="T23" s="37">
        <v>2597</v>
      </c>
      <c r="U23" s="37">
        <v>2664</v>
      </c>
      <c r="V23" s="99"/>
    </row>
    <row r="24" spans="1:34" s="4" customFormat="1" ht="7.5" customHeight="1" thickTop="1" thickBot="1" x14ac:dyDescent="0.3">
      <c r="A24" s="98"/>
      <c r="B24" s="98"/>
      <c r="C24" s="98"/>
      <c r="D24" s="98"/>
      <c r="E24" s="98"/>
      <c r="F24" s="98"/>
      <c r="G24" s="98"/>
      <c r="H24" s="98"/>
      <c r="I24" s="98"/>
      <c r="J24" s="98"/>
      <c r="K24" s="98"/>
      <c r="L24" s="98"/>
      <c r="M24" s="98"/>
      <c r="N24" s="98"/>
      <c r="O24" s="98"/>
      <c r="P24" s="98"/>
      <c r="Q24" s="98"/>
      <c r="R24" s="98"/>
      <c r="S24" s="98"/>
      <c r="T24" s="98"/>
      <c r="U24" s="98"/>
      <c r="V24" s="98"/>
    </row>
    <row r="25" spans="1:34" ht="50.15" customHeight="1" thickTop="1" thickBot="1" x14ac:dyDescent="0.3">
      <c r="A25" s="98">
        <f>'PANEL DE CONTROL DISTRITAL'!A24</f>
        <v>6</v>
      </c>
      <c r="B25" s="100" t="str">
        <f>'PANEL DE CONTROL DISTRITAL'!B24</f>
        <v>Entrega de la Credencial para Votar.</v>
      </c>
      <c r="C25" s="97" t="str">
        <f>'PANEL DE CONTROL DISTRITAL'!C24</f>
        <v>Operador de Equipo Tecnológico</v>
      </c>
      <c r="D25" s="101" t="str">
        <f>'PANEL DE CONTROL DISTRITAL'!D24</f>
        <v>Efectividad de entrega de CPV en MAC.</v>
      </c>
      <c r="E25" s="97" t="str">
        <f>'PANEL DE CONTROL DISTRITAL'!E24</f>
        <v>(Total de credenciales entregadas / Total de ciudadanas y ciudadanos que acuden al MAC a recoger su credencial) x 100</v>
      </c>
      <c r="F25" s="102" t="str">
        <f>'PANEL DE CONTROL DISTRITAL'!F24</f>
        <v>Semanal (remesa)</v>
      </c>
      <c r="G25" s="103">
        <f>'PANEL DE CONTROL DISTRITAL'!G24</f>
        <v>0.9</v>
      </c>
      <c r="H25" s="27" t="str">
        <f>'PANEL DE CONTROL DISTRITAL'!H24</f>
        <v xml:space="preserve">Total de credenciales entregadas </v>
      </c>
      <c r="I25" s="25">
        <v>35</v>
      </c>
      <c r="J25" s="25">
        <v>272</v>
      </c>
      <c r="K25" s="25">
        <v>909</v>
      </c>
      <c r="L25" s="25">
        <v>1204</v>
      </c>
      <c r="M25" s="25">
        <v>1184</v>
      </c>
      <c r="N25" s="25">
        <v>1235</v>
      </c>
      <c r="O25" s="25">
        <v>1276</v>
      </c>
      <c r="P25" s="25">
        <v>1279</v>
      </c>
      <c r="Q25" s="25">
        <v>1288</v>
      </c>
      <c r="R25" s="25">
        <v>1263</v>
      </c>
      <c r="S25" s="25">
        <v>1253</v>
      </c>
      <c r="T25" s="25">
        <v>1312</v>
      </c>
      <c r="U25" s="25">
        <v>1267</v>
      </c>
      <c r="V25" s="99">
        <f>IFERROR(SUM(I25:U25)/SUM(I26:U26),0)</f>
        <v>0.99652802893309222</v>
      </c>
    </row>
    <row r="26" spans="1:34" ht="50.15" customHeight="1" thickTop="1" thickBot="1" x14ac:dyDescent="0.3">
      <c r="A26" s="98"/>
      <c r="B26" s="100"/>
      <c r="C26" s="97"/>
      <c r="D26" s="101"/>
      <c r="E26" s="97"/>
      <c r="F26" s="102"/>
      <c r="G26" s="103"/>
      <c r="H26" s="27" t="str">
        <f>'PANEL DE CONTROL DISTRITAL'!H25</f>
        <v xml:space="preserve"> Total de ciudadanos que acuden a MAC a recoger su credencial</v>
      </c>
      <c r="I26" s="37">
        <v>35</v>
      </c>
      <c r="J26" s="37">
        <v>276</v>
      </c>
      <c r="K26" s="37">
        <v>912</v>
      </c>
      <c r="L26" s="37">
        <v>1209</v>
      </c>
      <c r="M26" s="37">
        <v>1186</v>
      </c>
      <c r="N26" s="37">
        <v>1239</v>
      </c>
      <c r="O26" s="37">
        <v>1279</v>
      </c>
      <c r="P26" s="37">
        <v>1285</v>
      </c>
      <c r="Q26" s="37">
        <v>1290</v>
      </c>
      <c r="R26" s="37">
        <v>1272</v>
      </c>
      <c r="S26" s="37">
        <v>1256</v>
      </c>
      <c r="T26" s="37">
        <v>1315</v>
      </c>
      <c r="U26" s="37">
        <v>1271</v>
      </c>
      <c r="V26" s="99"/>
    </row>
    <row r="27" spans="1:34" ht="15.75" customHeight="1" thickTop="1" x14ac:dyDescent="0.25">
      <c r="B27" s="1" t="s">
        <v>19</v>
      </c>
      <c r="H27" s="49"/>
      <c r="I27" s="50"/>
      <c r="J27" s="50"/>
      <c r="K27" s="50"/>
      <c r="L27" s="50"/>
      <c r="M27" s="50"/>
      <c r="N27" s="50"/>
      <c r="O27" s="50"/>
      <c r="P27" s="50"/>
      <c r="Q27" s="50"/>
      <c r="R27" s="50"/>
      <c r="S27" s="50"/>
      <c r="T27" s="50"/>
      <c r="U27" s="50"/>
      <c r="V27" s="14"/>
    </row>
    <row r="28" spans="1:34" ht="15.75" customHeight="1" x14ac:dyDescent="0.25">
      <c r="H28" s="51"/>
    </row>
    <row r="29" spans="1:34" ht="15.75" customHeight="1" x14ac:dyDescent="0.25">
      <c r="H29" s="51"/>
    </row>
    <row r="30" spans="1:34" ht="15.75" customHeight="1" x14ac:dyDescent="0.25">
      <c r="H30" s="51"/>
    </row>
    <row r="31" spans="1:34" ht="39" customHeight="1" x14ac:dyDescent="0.25">
      <c r="H31" s="51"/>
    </row>
    <row r="32" spans="1:34" ht="30" customHeight="1" x14ac:dyDescent="0.25">
      <c r="H32" s="51"/>
    </row>
    <row r="33" spans="2:8" ht="30" customHeight="1" thickBot="1" x14ac:dyDescent="0.3">
      <c r="H33" s="51"/>
    </row>
    <row r="34" spans="2:8" ht="30" customHeight="1" thickTop="1" thickBot="1" x14ac:dyDescent="0.3">
      <c r="B34" s="110" t="s">
        <v>16</v>
      </c>
      <c r="C34" s="110"/>
      <c r="D34" s="110"/>
      <c r="E34" s="110"/>
      <c r="F34" s="110"/>
      <c r="G34" s="110"/>
      <c r="H34" s="110"/>
    </row>
    <row r="35" spans="2:8" ht="30" customHeight="1" thickTop="1" thickBot="1" x14ac:dyDescent="0.3">
      <c r="B35" s="111" t="s">
        <v>17</v>
      </c>
      <c r="C35" s="111"/>
      <c r="D35" s="111"/>
      <c r="E35" s="111"/>
      <c r="F35" s="111"/>
      <c r="G35" s="112"/>
      <c r="H35" s="55" t="s">
        <v>18</v>
      </c>
    </row>
    <row r="36" spans="2:8" ht="30" customHeight="1" thickTop="1" x14ac:dyDescent="0.25">
      <c r="B36" s="104"/>
      <c r="C36" s="105"/>
      <c r="D36" s="105"/>
      <c r="E36" s="105"/>
      <c r="F36" s="105"/>
      <c r="G36" s="106"/>
      <c r="H36" s="104"/>
    </row>
    <row r="37" spans="2:8" ht="30" customHeight="1" thickBot="1" x14ac:dyDescent="0.3">
      <c r="B37" s="107"/>
      <c r="C37" s="108"/>
      <c r="D37" s="108"/>
      <c r="E37" s="108"/>
      <c r="F37" s="108"/>
      <c r="G37" s="109"/>
      <c r="H37" s="107"/>
    </row>
    <row r="38" spans="2:8" ht="35.15" customHeight="1" thickTop="1" x14ac:dyDescent="0.25"/>
    <row r="39" spans="2:8" ht="8.15" customHeight="1" x14ac:dyDescent="0.25"/>
    <row r="40" spans="2:8" ht="35.15" customHeight="1" x14ac:dyDescent="0.25"/>
    <row r="41" spans="2:8" ht="35.15" customHeight="1" x14ac:dyDescent="0.25"/>
    <row r="42" spans="2:8" ht="8.15" customHeight="1" x14ac:dyDescent="0.25"/>
    <row r="43" spans="2:8" ht="35.15" customHeight="1" x14ac:dyDescent="0.25"/>
    <row r="44" spans="2:8" ht="43.5" customHeight="1" x14ac:dyDescent="0.25"/>
    <row r="45" spans="2:8" ht="8.15" customHeight="1" x14ac:dyDescent="0.25"/>
    <row r="46" spans="2:8" ht="35.15" customHeight="1" x14ac:dyDescent="0.25"/>
    <row r="47" spans="2:8" ht="35.15" customHeight="1" x14ac:dyDescent="0.25"/>
    <row r="48" spans="2:8" ht="39" customHeight="1" x14ac:dyDescent="0.25"/>
  </sheetData>
  <mergeCells count="68">
    <mergeCell ref="B35:G35"/>
    <mergeCell ref="B36:G37"/>
    <mergeCell ref="H36:H37"/>
    <mergeCell ref="A24:V24"/>
    <mergeCell ref="A25:A26"/>
    <mergeCell ref="B25:B26"/>
    <mergeCell ref="C25:C26"/>
    <mergeCell ref="D25:D26"/>
    <mergeCell ref="E25:E26"/>
    <mergeCell ref="F25:F26"/>
    <mergeCell ref="G25:G26"/>
    <mergeCell ref="V25:V26"/>
    <mergeCell ref="F10:F11"/>
    <mergeCell ref="G10:G11"/>
    <mergeCell ref="V10:V11"/>
    <mergeCell ref="A1:V1"/>
    <mergeCell ref="F2:G2"/>
    <mergeCell ref="A4:V4"/>
    <mergeCell ref="A5:V5"/>
    <mergeCell ref="A6:A9"/>
    <mergeCell ref="B6:H6"/>
    <mergeCell ref="I6:U6"/>
    <mergeCell ref="V6:V9"/>
    <mergeCell ref="B7:D7"/>
    <mergeCell ref="E7:H7"/>
    <mergeCell ref="I7:U7"/>
    <mergeCell ref="B8:U8"/>
    <mergeCell ref="E16:E17"/>
    <mergeCell ref="A10:A11"/>
    <mergeCell ref="B10:B11"/>
    <mergeCell ref="C10:C11"/>
    <mergeCell ref="D10:D11"/>
    <mergeCell ref="A15:V15"/>
    <mergeCell ref="A12:V12"/>
    <mergeCell ref="A13:A14"/>
    <mergeCell ref="B13:B14"/>
    <mergeCell ref="C13:C14"/>
    <mergeCell ref="D13:D14"/>
    <mergeCell ref="E13:E14"/>
    <mergeCell ref="F13:F14"/>
    <mergeCell ref="G13:G14"/>
    <mergeCell ref="V13:V14"/>
    <mergeCell ref="E10:E11"/>
    <mergeCell ref="F16:F17"/>
    <mergeCell ref="G16:G17"/>
    <mergeCell ref="V16:V17"/>
    <mergeCell ref="A18:V18"/>
    <mergeCell ref="A19:A20"/>
    <mergeCell ref="B19:B20"/>
    <mergeCell ref="C19:C20"/>
    <mergeCell ref="D19:D20"/>
    <mergeCell ref="E19:E20"/>
    <mergeCell ref="F19:F20"/>
    <mergeCell ref="G19:G20"/>
    <mergeCell ref="V19:V20"/>
    <mergeCell ref="A16:A17"/>
    <mergeCell ref="B16:B17"/>
    <mergeCell ref="C16:C17"/>
    <mergeCell ref="D16:D17"/>
    <mergeCell ref="F22:F23"/>
    <mergeCell ref="G22:G23"/>
    <mergeCell ref="V22:V23"/>
    <mergeCell ref="B34:H34"/>
    <mergeCell ref="A22:A23"/>
    <mergeCell ref="B22:B23"/>
    <mergeCell ref="C22:C23"/>
    <mergeCell ref="D22:D23"/>
    <mergeCell ref="E22:E23"/>
  </mergeCells>
  <conditionalFormatting sqref="V10">
    <cfRule type="cellIs" dxfId="322" priority="21" operator="greaterThan">
      <formula>95%</formula>
    </cfRule>
    <cfRule type="cellIs" dxfId="321" priority="22" operator="greaterThanOrEqual">
      <formula>90%</formula>
    </cfRule>
    <cfRule type="cellIs" dxfId="320" priority="23" operator="lessThan">
      <formula>89.99%</formula>
    </cfRule>
  </conditionalFormatting>
  <conditionalFormatting sqref="V13">
    <cfRule type="cellIs" dxfId="319" priority="18" operator="greaterThan">
      <formula>95%</formula>
    </cfRule>
    <cfRule type="cellIs" dxfId="318" priority="19" operator="greaterThanOrEqual">
      <formula>90%</formula>
    </cfRule>
    <cfRule type="cellIs" dxfId="317" priority="20" operator="lessThan">
      <formula>89.99%</formula>
    </cfRule>
  </conditionalFormatting>
  <conditionalFormatting sqref="V19">
    <cfRule type="cellIs" dxfId="316" priority="12" operator="greaterThan">
      <formula>95%</formula>
    </cfRule>
    <cfRule type="cellIs" dxfId="315" priority="13" operator="greaterThanOrEqual">
      <formula>90%</formula>
    </cfRule>
    <cfRule type="cellIs" dxfId="314" priority="14" operator="lessThan">
      <formula>89.99%</formula>
    </cfRule>
  </conditionalFormatting>
  <conditionalFormatting sqref="V22">
    <cfRule type="cellIs" dxfId="313" priority="4" operator="greaterThanOrEqual">
      <formula>100%</formula>
    </cfRule>
    <cfRule type="cellIs" dxfId="312" priority="5" operator="lessThan">
      <formula>99.99%</formula>
    </cfRule>
  </conditionalFormatting>
  <conditionalFormatting sqref="V25">
    <cfRule type="cellIs" dxfId="311" priority="6" operator="greaterThan">
      <formula>95%</formula>
    </cfRule>
    <cfRule type="cellIs" dxfId="310" priority="7" operator="greaterThanOrEqual">
      <formula>90%</formula>
    </cfRule>
    <cfRule type="cellIs" dxfId="309" priority="8" operator="lessThan">
      <formula>89.99%</formula>
    </cfRule>
  </conditionalFormatting>
  <conditionalFormatting sqref="V16">
    <cfRule type="cellIs" dxfId="308" priority="1" operator="greaterThan">
      <formula>95%</formula>
    </cfRule>
    <cfRule type="cellIs" dxfId="307" priority="2" operator="greaterThanOrEqual">
      <formula>90%</formula>
    </cfRule>
    <cfRule type="cellIs" dxfId="306" priority="3" operator="lessThan">
      <formula>89.99%</formula>
    </cfRule>
  </conditionalFormatting>
  <conditionalFormatting sqref="I21:U21">
    <cfRule type="colorScale" priority="524">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16E3BBF9-C7F9-443A-954F-E502B68C339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39DCEF-2775-418F-964C-C0E5FB8BCC7B}">
  <sheetPr>
    <tabColor rgb="FFC00000"/>
  </sheetPr>
  <dimension ref="A1:AH48"/>
  <sheetViews>
    <sheetView showGridLines="0" topLeftCell="D14" zoomScale="55" zoomScaleNormal="55" workbookViewId="0">
      <selection activeCell="I25" sqref="I25:U26"/>
    </sheetView>
  </sheetViews>
  <sheetFormatPr baseColWidth="10" defaultColWidth="11.453125" defaultRowHeight="30" customHeight="1" x14ac:dyDescent="0.25"/>
  <cols>
    <col min="1" max="1" width="10.54296875" style="1" bestFit="1" customWidth="1"/>
    <col min="2" max="2" width="19.08984375" style="1" bestFit="1" customWidth="1"/>
    <col min="3" max="3" width="19.08984375" style="1" customWidth="1"/>
    <col min="4" max="4" width="14.36328125" style="1" customWidth="1"/>
    <col min="5" max="5" width="21" style="1" customWidth="1"/>
    <col min="6" max="6" width="12.90625" style="1" customWidth="1"/>
    <col min="7" max="7" width="10.36328125" style="1" bestFit="1" customWidth="1"/>
    <col min="8" max="8" width="14.54296875" style="1" customWidth="1"/>
    <col min="9" max="21" width="10.6328125" style="1" customWidth="1"/>
    <col min="22" max="22" width="22.6328125" style="1" customWidth="1"/>
    <col min="23" max="16384" width="11.453125" style="1"/>
  </cols>
  <sheetData>
    <row r="1" spans="1:34" ht="40.5" customHeight="1" x14ac:dyDescent="0.25">
      <c r="A1" s="58" t="str">
        <f>'PANEL DE CONTROL DISTRITAL'!A1:Q1</f>
        <v>INSTITUTO NACIONAL ELECTORAL
SISTEMA DE GESTIÓN DE LA CALIDAD
CIUDAD DE MÉXICO</v>
      </c>
      <c r="B1" s="58"/>
      <c r="C1" s="58"/>
      <c r="D1" s="58"/>
      <c r="E1" s="58"/>
      <c r="F1" s="58"/>
      <c r="G1" s="58"/>
      <c r="H1" s="58"/>
      <c r="I1" s="58"/>
      <c r="J1" s="58"/>
      <c r="K1" s="58"/>
      <c r="L1" s="58"/>
      <c r="M1" s="58"/>
      <c r="N1" s="58"/>
      <c r="O1" s="58"/>
      <c r="P1" s="58"/>
      <c r="Q1" s="58"/>
      <c r="R1" s="58"/>
      <c r="S1" s="58"/>
      <c r="T1" s="58"/>
      <c r="U1" s="58"/>
      <c r="V1" s="58"/>
    </row>
    <row r="2" spans="1:34" ht="33.75" customHeight="1" x14ac:dyDescent="0.25">
      <c r="A2" s="12"/>
      <c r="B2" s="12"/>
      <c r="C2" s="12"/>
      <c r="D2" s="9" t="s">
        <v>13</v>
      </c>
      <c r="E2" s="9">
        <v>9</v>
      </c>
      <c r="F2" s="60" t="s">
        <v>14</v>
      </c>
      <c r="G2" s="60"/>
      <c r="H2" s="22">
        <v>90951</v>
      </c>
      <c r="I2" s="21"/>
      <c r="J2" s="21"/>
      <c r="K2" s="21"/>
      <c r="L2" s="21"/>
      <c r="M2" s="21"/>
      <c r="N2" s="21"/>
      <c r="O2" s="12"/>
      <c r="P2" s="12"/>
      <c r="Q2" s="12"/>
      <c r="R2" s="12"/>
      <c r="S2" s="12"/>
      <c r="T2" s="12"/>
      <c r="U2" s="12"/>
      <c r="V2" s="53"/>
      <c r="W2" s="17"/>
    </row>
    <row r="3" spans="1:34" ht="11.25" customHeight="1" thickBot="1" x14ac:dyDescent="0.3">
      <c r="A3" s="12"/>
      <c r="B3" s="6"/>
      <c r="C3" s="6"/>
      <c r="D3" s="6"/>
      <c r="E3" s="6"/>
      <c r="F3" s="6"/>
      <c r="G3" s="6"/>
      <c r="H3" s="6"/>
      <c r="I3" s="6"/>
      <c r="J3" s="6"/>
      <c r="K3" s="6"/>
      <c r="L3" s="6"/>
      <c r="M3" s="6"/>
      <c r="N3" s="6"/>
      <c r="O3" s="6"/>
      <c r="P3" s="6"/>
      <c r="Q3" s="6"/>
      <c r="R3" s="6"/>
      <c r="S3" s="6"/>
      <c r="T3" s="6"/>
      <c r="U3" s="6"/>
    </row>
    <row r="4" spans="1:34" ht="30" customHeight="1" thickTop="1" thickBot="1" x14ac:dyDescent="0.3">
      <c r="A4" s="87" t="s">
        <v>15</v>
      </c>
      <c r="B4" s="88"/>
      <c r="C4" s="88"/>
      <c r="D4" s="88"/>
      <c r="E4" s="88"/>
      <c r="F4" s="88"/>
      <c r="G4" s="88"/>
      <c r="H4" s="88"/>
      <c r="I4" s="88"/>
      <c r="J4" s="88"/>
      <c r="K4" s="88"/>
      <c r="L4" s="88"/>
      <c r="M4" s="88"/>
      <c r="N4" s="88"/>
      <c r="O4" s="88"/>
      <c r="P4" s="88"/>
      <c r="Q4" s="88"/>
      <c r="R4" s="88"/>
      <c r="S4" s="88"/>
      <c r="T4" s="88"/>
      <c r="U4" s="88"/>
      <c r="V4" s="89"/>
      <c r="X4" s="20"/>
    </row>
    <row r="5" spans="1:34" ht="5.25" customHeight="1" thickTop="1" thickBot="1" x14ac:dyDescent="0.3">
      <c r="A5" s="90"/>
      <c r="B5" s="91"/>
      <c r="C5" s="91"/>
      <c r="D5" s="91"/>
      <c r="E5" s="91"/>
      <c r="F5" s="91"/>
      <c r="G5" s="91"/>
      <c r="H5" s="91"/>
      <c r="I5" s="91"/>
      <c r="J5" s="91"/>
      <c r="K5" s="91"/>
      <c r="L5" s="91"/>
      <c r="M5" s="91"/>
      <c r="N5" s="91"/>
      <c r="O5" s="91"/>
      <c r="P5" s="91"/>
      <c r="Q5" s="91"/>
      <c r="R5" s="91"/>
      <c r="S5" s="91"/>
      <c r="T5" s="91"/>
      <c r="U5" s="91"/>
      <c r="V5" s="92"/>
    </row>
    <row r="6" spans="1:34" ht="18" customHeight="1" thickTop="1" thickBot="1" x14ac:dyDescent="0.3">
      <c r="A6" s="84" t="str">
        <f>'PANEL DE CONTROL DISTRITAL'!A6</f>
        <v>Número</v>
      </c>
      <c r="B6" s="85" t="str">
        <f>'PANEL DE CONTROL DISTRITAL'!B6</f>
        <v xml:space="preserve">PROCESOS SUSTANTIVOS E INDICADORES </v>
      </c>
      <c r="C6" s="85"/>
      <c r="D6" s="85"/>
      <c r="E6" s="85"/>
      <c r="F6" s="85"/>
      <c r="G6" s="85"/>
      <c r="H6" s="85"/>
      <c r="I6" s="93" t="s">
        <v>11</v>
      </c>
      <c r="J6" s="93"/>
      <c r="K6" s="93"/>
      <c r="L6" s="93"/>
      <c r="M6" s="93"/>
      <c r="N6" s="93"/>
      <c r="O6" s="93"/>
      <c r="P6" s="93"/>
      <c r="Q6" s="93"/>
      <c r="R6" s="93"/>
      <c r="S6" s="93"/>
      <c r="T6" s="93"/>
      <c r="U6" s="93"/>
      <c r="V6" s="86" t="s">
        <v>7</v>
      </c>
    </row>
    <row r="7" spans="1:34" ht="17.25" customHeight="1" thickTop="1" thickBot="1" x14ac:dyDescent="0.3">
      <c r="A7" s="84"/>
      <c r="B7" s="85" t="str">
        <f>'PANEL DE CONTROL DISTRITAL'!B7</f>
        <v>DESCRIPCIÓN</v>
      </c>
      <c r="C7" s="85"/>
      <c r="D7" s="85"/>
      <c r="E7" s="85" t="str">
        <f>'PANEL DE CONTROL DISTRITAL'!E7</f>
        <v>MEDICIÓN</v>
      </c>
      <c r="F7" s="85"/>
      <c r="G7" s="85"/>
      <c r="H7" s="85"/>
      <c r="I7" s="94" t="s">
        <v>57</v>
      </c>
      <c r="J7" s="94"/>
      <c r="K7" s="94"/>
      <c r="L7" s="94"/>
      <c r="M7" s="94"/>
      <c r="N7" s="94"/>
      <c r="O7" s="94"/>
      <c r="P7" s="94"/>
      <c r="Q7" s="94"/>
      <c r="R7" s="94"/>
      <c r="S7" s="94"/>
      <c r="T7" s="94"/>
      <c r="U7" s="94"/>
      <c r="V7" s="86"/>
    </row>
    <row r="8" spans="1:34" ht="5.25" customHeight="1" thickTop="1" thickBot="1" x14ac:dyDescent="0.3">
      <c r="A8" s="84"/>
      <c r="B8" s="95"/>
      <c r="C8" s="96"/>
      <c r="D8" s="96"/>
      <c r="E8" s="96"/>
      <c r="F8" s="96"/>
      <c r="G8" s="96"/>
      <c r="H8" s="96"/>
      <c r="I8" s="96"/>
      <c r="J8" s="96"/>
      <c r="K8" s="96"/>
      <c r="L8" s="96"/>
      <c r="M8" s="96"/>
      <c r="N8" s="96"/>
      <c r="O8" s="96"/>
      <c r="P8" s="96"/>
      <c r="Q8" s="96"/>
      <c r="R8" s="96"/>
      <c r="S8" s="96"/>
      <c r="T8" s="96"/>
      <c r="U8" s="96"/>
      <c r="V8" s="86"/>
    </row>
    <row r="9" spans="1:34" s="2" customFormat="1" ht="29.25" customHeight="1" thickTop="1" thickBot="1" x14ac:dyDescent="0.3">
      <c r="A9" s="8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36" t="str">
        <f>'PANEL DE CONTROL DISTRITAL'!H8</f>
        <v>Nominativo</v>
      </c>
      <c r="I9" s="29" t="str">
        <f>'090151'!I9</f>
        <v>2024-28</v>
      </c>
      <c r="J9" s="29" t="str">
        <f>'090151'!J9</f>
        <v>2024-29</v>
      </c>
      <c r="K9" s="29" t="str">
        <f>'090151'!K9</f>
        <v>2024-30</v>
      </c>
      <c r="L9" s="29" t="str">
        <f>'090151'!L9</f>
        <v>2024-31</v>
      </c>
      <c r="M9" s="29" t="str">
        <f>'090151'!M9</f>
        <v>2024-32</v>
      </c>
      <c r="N9" s="29" t="str">
        <f>'090151'!N9</f>
        <v>2024-33</v>
      </c>
      <c r="O9" s="29" t="str">
        <f>'090151'!O9</f>
        <v>2024-34</v>
      </c>
      <c r="P9" s="29" t="str">
        <f>'090151'!P9</f>
        <v>2024-35</v>
      </c>
      <c r="Q9" s="29" t="str">
        <f>'090151'!Q9</f>
        <v>2024-36</v>
      </c>
      <c r="R9" s="29" t="str">
        <f>'090151'!R9</f>
        <v>2024-37</v>
      </c>
      <c r="S9" s="29" t="str">
        <f>'090151'!S9</f>
        <v>2024-38</v>
      </c>
      <c r="T9" s="29" t="str">
        <f>'090151'!T9</f>
        <v>2024-39</v>
      </c>
      <c r="U9" s="29" t="str">
        <f>'090151'!U9</f>
        <v>2024-40</v>
      </c>
      <c r="V9" s="86"/>
    </row>
    <row r="10" spans="1:34" s="2" customFormat="1" ht="50.15" customHeight="1" thickTop="1" thickBot="1" x14ac:dyDescent="0.3">
      <c r="A10" s="98">
        <f>'PANEL DE CONTROL DISTRITAL'!A9</f>
        <v>1</v>
      </c>
      <c r="B10" s="100" t="str">
        <f>'PANEL DE CONTROL DISTRITAL'!B9</f>
        <v>Entrevista</v>
      </c>
      <c r="C10" s="97" t="str">
        <f>'PANEL DE CONTROL DISTRITAL'!C9</f>
        <v xml:space="preserve"> Auxiliar de Atención Ciudadana</v>
      </c>
      <c r="D10" s="101" t="str">
        <f>'PANEL DE CONTROL DISTRITAL'!D9</f>
        <v>Fichas requisitadas correctamente.</v>
      </c>
      <c r="E10" s="97" t="str">
        <f>'PANEL DE CONTROL DISTRITAL'!E9</f>
        <v>(Fichas requisitadas correctamente / Fichas revisadas en la muestra del 10%) x 100</v>
      </c>
      <c r="F10" s="102" t="str">
        <f>'PANEL DE CONTROL DISTRITAL'!F9</f>
        <v>Semanal (remesa)</v>
      </c>
      <c r="G10" s="103">
        <f>'PANEL DE CONTROL DISTRITAL'!G9</f>
        <v>0.9</v>
      </c>
      <c r="H10" s="27" t="str">
        <f>'PANEL DE CONTROL DISTRITAL'!H9</f>
        <v>Fichas requistadas correctamente</v>
      </c>
      <c r="I10" s="25">
        <v>39</v>
      </c>
      <c r="J10" s="25">
        <v>118</v>
      </c>
      <c r="K10" s="25">
        <v>113</v>
      </c>
      <c r="L10" s="25">
        <v>105</v>
      </c>
      <c r="M10" s="25">
        <v>80</v>
      </c>
      <c r="N10" s="25">
        <v>108</v>
      </c>
      <c r="O10" s="25">
        <v>113</v>
      </c>
      <c r="P10" s="25">
        <v>104</v>
      </c>
      <c r="Q10" s="25">
        <v>111</v>
      </c>
      <c r="R10" s="25">
        <v>108</v>
      </c>
      <c r="S10" s="25">
        <v>102</v>
      </c>
      <c r="T10" s="25">
        <v>106</v>
      </c>
      <c r="U10" s="25">
        <v>108</v>
      </c>
      <c r="V10" s="99">
        <f>IFERROR(SUM(I10:U10)/SUM(I11:U11),0)</f>
        <v>1</v>
      </c>
    </row>
    <row r="11" spans="1:34" s="2" customFormat="1" ht="50.15" customHeight="1" thickTop="1" thickBot="1" x14ac:dyDescent="0.3">
      <c r="A11" s="98"/>
      <c r="B11" s="100"/>
      <c r="C11" s="97"/>
      <c r="D11" s="101"/>
      <c r="E11" s="97"/>
      <c r="F11" s="102"/>
      <c r="G11" s="103"/>
      <c r="H11" s="27" t="str">
        <f>'PANEL DE CONTROL DISTRITAL'!H10</f>
        <v>Fichas revisadas en la Muestra del 10%</v>
      </c>
      <c r="I11" s="37">
        <v>39</v>
      </c>
      <c r="J11" s="37">
        <v>118</v>
      </c>
      <c r="K11" s="37">
        <v>113</v>
      </c>
      <c r="L11" s="37">
        <v>105</v>
      </c>
      <c r="M11" s="37">
        <v>80</v>
      </c>
      <c r="N11" s="37">
        <v>108</v>
      </c>
      <c r="O11" s="37">
        <v>113</v>
      </c>
      <c r="P11" s="37">
        <v>104</v>
      </c>
      <c r="Q11" s="37">
        <v>111</v>
      </c>
      <c r="R11" s="37">
        <v>108</v>
      </c>
      <c r="S11" s="37">
        <v>102</v>
      </c>
      <c r="T11" s="37">
        <v>106</v>
      </c>
      <c r="U11" s="37">
        <v>108</v>
      </c>
      <c r="V11" s="99"/>
    </row>
    <row r="12" spans="1:34" s="39" customFormat="1" ht="8.15" customHeight="1" thickTop="1" thickBot="1" x14ac:dyDescent="0.3">
      <c r="A12" s="98"/>
      <c r="B12" s="98"/>
      <c r="C12" s="98"/>
      <c r="D12" s="98"/>
      <c r="E12" s="98"/>
      <c r="F12" s="98"/>
      <c r="G12" s="98"/>
      <c r="H12" s="98"/>
      <c r="I12" s="98"/>
      <c r="J12" s="98"/>
      <c r="K12" s="98"/>
      <c r="L12" s="98"/>
      <c r="M12" s="98"/>
      <c r="N12" s="98"/>
      <c r="O12" s="98"/>
      <c r="P12" s="98"/>
      <c r="Q12" s="98"/>
      <c r="R12" s="98"/>
      <c r="S12" s="98"/>
      <c r="T12" s="98"/>
      <c r="U12" s="98"/>
      <c r="V12" s="98"/>
      <c r="W12" s="38"/>
      <c r="X12" s="38"/>
      <c r="Y12" s="38"/>
      <c r="Z12" s="38"/>
      <c r="AA12" s="38"/>
      <c r="AB12" s="38"/>
      <c r="AC12" s="38"/>
      <c r="AD12" s="38"/>
      <c r="AE12" s="38"/>
      <c r="AF12" s="38"/>
      <c r="AG12" s="38"/>
      <c r="AH12" s="38"/>
    </row>
    <row r="13" spans="1:34" s="3" customFormat="1" ht="50.15" customHeight="1" thickTop="1" thickBot="1" x14ac:dyDescent="0.3">
      <c r="A13" s="98">
        <f>'PANEL DE CONTROL DISTRITAL'!A12</f>
        <v>2</v>
      </c>
      <c r="B13" s="100" t="str">
        <f>'PANEL DE CONTROL DISTRITAL'!B12</f>
        <v>Trámite</v>
      </c>
      <c r="C13" s="97" t="str">
        <f>'PANEL DE CONTROL DISTRITAL'!C12</f>
        <v>Operador de Equipo Tecnológico</v>
      </c>
      <c r="D13" s="101" t="str">
        <f>'PANEL DE CONTROL DISTRITAL'!D12</f>
        <v>Trámites exitosos.</v>
      </c>
      <c r="E13" s="97" t="str">
        <f>'PANEL DE CONTROL DISTRITAL'!E12</f>
        <v>(Número de trámites exitosos / Número de trámites aplicados) x 100</v>
      </c>
      <c r="F13" s="102" t="str">
        <f>'PANEL DE CONTROL DISTRITAL'!F12</f>
        <v>Semanal (remesa)</v>
      </c>
      <c r="G13" s="103">
        <f>'PANEL DE CONTROL DISTRITAL'!G12</f>
        <v>0.9</v>
      </c>
      <c r="H13" s="27" t="str">
        <f>'PANEL DE CONTROL DISTRITAL'!H12</f>
        <v>Número de trámites exitosos</v>
      </c>
      <c r="I13" s="25">
        <v>386</v>
      </c>
      <c r="J13" s="25">
        <v>1147</v>
      </c>
      <c r="K13" s="25">
        <v>1101</v>
      </c>
      <c r="L13" s="25">
        <v>989</v>
      </c>
      <c r="M13" s="25">
        <v>792</v>
      </c>
      <c r="N13" s="25">
        <v>1072</v>
      </c>
      <c r="O13" s="25">
        <v>1128</v>
      </c>
      <c r="P13" s="25">
        <v>1034</v>
      </c>
      <c r="Q13" s="25">
        <v>1103</v>
      </c>
      <c r="R13" s="25">
        <v>1041</v>
      </c>
      <c r="S13" s="25">
        <v>975</v>
      </c>
      <c r="T13" s="25">
        <v>1046</v>
      </c>
      <c r="U13" s="25">
        <v>1024</v>
      </c>
      <c r="V13" s="99">
        <f>IFERROR(SUM(I13:U13)/SUM(I14:U14),0)</f>
        <v>0.99735860783095087</v>
      </c>
    </row>
    <row r="14" spans="1:34" s="3" customFormat="1" ht="50.15" customHeight="1" thickTop="1" thickBot="1" x14ac:dyDescent="0.3">
      <c r="A14" s="98"/>
      <c r="B14" s="100"/>
      <c r="C14" s="97"/>
      <c r="D14" s="101"/>
      <c r="E14" s="97"/>
      <c r="F14" s="102"/>
      <c r="G14" s="103"/>
      <c r="H14" s="27" t="str">
        <f>'PANEL DE CONTROL DISTRITAL'!H13</f>
        <v>Número de trámites aplicados</v>
      </c>
      <c r="I14" s="37">
        <v>387</v>
      </c>
      <c r="J14" s="37">
        <v>1148</v>
      </c>
      <c r="K14" s="37">
        <v>1103</v>
      </c>
      <c r="L14" s="37">
        <v>992</v>
      </c>
      <c r="M14" s="37">
        <v>793</v>
      </c>
      <c r="N14" s="37">
        <v>1076</v>
      </c>
      <c r="O14" s="37">
        <v>1129</v>
      </c>
      <c r="P14" s="37">
        <v>1035</v>
      </c>
      <c r="Q14" s="37">
        <v>1105</v>
      </c>
      <c r="R14" s="37">
        <v>1041</v>
      </c>
      <c r="S14" s="37">
        <v>977</v>
      </c>
      <c r="T14" s="37">
        <v>1054</v>
      </c>
      <c r="U14" s="37">
        <v>1032</v>
      </c>
      <c r="V14" s="99"/>
    </row>
    <row r="15" spans="1:34" s="39" customFormat="1" ht="8.15" customHeight="1" thickTop="1" thickBot="1" x14ac:dyDescent="0.3">
      <c r="A15" s="98"/>
      <c r="B15" s="98"/>
      <c r="C15" s="98"/>
      <c r="D15" s="98"/>
      <c r="E15" s="98"/>
      <c r="F15" s="98"/>
      <c r="G15" s="98"/>
      <c r="H15" s="98"/>
      <c r="I15" s="98"/>
      <c r="J15" s="98"/>
      <c r="K15" s="98"/>
      <c r="L15" s="98"/>
      <c r="M15" s="98"/>
      <c r="N15" s="98"/>
      <c r="O15" s="98"/>
      <c r="P15" s="98"/>
      <c r="Q15" s="98"/>
      <c r="R15" s="98"/>
      <c r="S15" s="98"/>
      <c r="T15" s="98"/>
      <c r="U15" s="98"/>
      <c r="V15" s="98"/>
      <c r="W15" s="38"/>
      <c r="X15" s="38"/>
      <c r="Y15" s="38"/>
      <c r="Z15" s="38"/>
      <c r="AA15" s="38"/>
      <c r="AB15" s="38"/>
      <c r="AC15" s="38"/>
      <c r="AD15" s="38"/>
      <c r="AE15" s="38"/>
      <c r="AF15" s="38"/>
      <c r="AG15" s="38"/>
      <c r="AH15" s="38"/>
    </row>
    <row r="16" spans="1:34" s="3" customFormat="1" ht="50.15" customHeight="1" thickTop="1" thickBot="1" x14ac:dyDescent="0.3">
      <c r="A16" s="98">
        <f>'PANEL DE CONTROL DISTRITAL'!A15</f>
        <v>3</v>
      </c>
      <c r="B16" s="100" t="str">
        <f>'PANEL DE CONTROL DISTRITAL'!B15</f>
        <v>Transferencia de la Información.</v>
      </c>
      <c r="C16" s="97" t="str">
        <f>'PANEL DE CONTROL DISTRITAL'!C15</f>
        <v>Responsable de Módulo</v>
      </c>
      <c r="D16" s="101" t="str">
        <f>'PANEL DE CONTROL DISTRITAL'!D15</f>
        <v>Reenvíos exitosos.</v>
      </c>
      <c r="E16" s="97" t="str">
        <f>'PANEL DE CONTROL DISTRITAL'!E15</f>
        <v>(Ejecución de los scripts de reenvío de notificaciones / Solicitud de reenvíos de scripts requeridos) x100</v>
      </c>
      <c r="F16" s="102" t="str">
        <f>'PANEL DE CONTROL DISTRITAL'!F15</f>
        <v>Semanal (remesa)</v>
      </c>
      <c r="G16" s="103">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99">
        <f>IFERROR(SUM(I16:U16)/SUM(I17:U17),1)</f>
        <v>1</v>
      </c>
    </row>
    <row r="17" spans="1:34" s="3" customFormat="1" ht="50.15" customHeight="1" thickTop="1" thickBot="1" x14ac:dyDescent="0.3">
      <c r="A17" s="98"/>
      <c r="B17" s="100"/>
      <c r="C17" s="97"/>
      <c r="D17" s="101"/>
      <c r="E17" s="97"/>
      <c r="F17" s="102"/>
      <c r="G17" s="103"/>
      <c r="H17" s="27" t="str">
        <f>'PANEL DE CONTROL DISTRITAL'!H16</f>
        <v>Solicitud de reevíos de scripts requeridos</v>
      </c>
      <c r="I17" s="37">
        <v>0</v>
      </c>
      <c r="J17" s="37">
        <v>0</v>
      </c>
      <c r="K17" s="37">
        <v>0</v>
      </c>
      <c r="L17" s="37">
        <v>0</v>
      </c>
      <c r="M17" s="37">
        <v>0</v>
      </c>
      <c r="N17" s="37">
        <v>0</v>
      </c>
      <c r="O17" s="37">
        <v>0</v>
      </c>
      <c r="P17" s="37">
        <v>0</v>
      </c>
      <c r="Q17" s="37">
        <v>0</v>
      </c>
      <c r="R17" s="37">
        <v>0</v>
      </c>
      <c r="S17" s="37">
        <v>0</v>
      </c>
      <c r="T17" s="37">
        <v>0</v>
      </c>
      <c r="U17" s="37">
        <v>0</v>
      </c>
      <c r="V17" s="99"/>
    </row>
    <row r="18" spans="1:34" s="39" customFormat="1" ht="8.15" customHeight="1" thickTop="1" thickBot="1" x14ac:dyDescent="0.3">
      <c r="A18" s="98"/>
      <c r="B18" s="98"/>
      <c r="C18" s="98"/>
      <c r="D18" s="98"/>
      <c r="E18" s="98"/>
      <c r="F18" s="98"/>
      <c r="G18" s="98"/>
      <c r="H18" s="98"/>
      <c r="I18" s="98"/>
      <c r="J18" s="98"/>
      <c r="K18" s="98"/>
      <c r="L18" s="98"/>
      <c r="M18" s="98"/>
      <c r="N18" s="98"/>
      <c r="O18" s="98"/>
      <c r="P18" s="98"/>
      <c r="Q18" s="98"/>
      <c r="R18" s="98"/>
      <c r="S18" s="98"/>
      <c r="T18" s="98"/>
      <c r="U18" s="98"/>
      <c r="V18" s="98"/>
      <c r="W18" s="38"/>
      <c r="X18" s="38"/>
      <c r="Y18" s="38"/>
      <c r="Z18" s="38"/>
      <c r="AA18" s="38"/>
      <c r="AB18" s="38"/>
      <c r="AC18" s="38"/>
      <c r="AD18" s="38"/>
      <c r="AE18" s="38"/>
      <c r="AF18" s="38"/>
      <c r="AG18" s="38"/>
      <c r="AH18" s="38"/>
    </row>
    <row r="19" spans="1:34" s="3" customFormat="1" ht="50.15" customHeight="1" thickTop="1" thickBot="1" x14ac:dyDescent="0.3">
      <c r="A19" s="98">
        <f>'PANEL DE CONTROL DISTRITAL'!A18</f>
        <v>4</v>
      </c>
      <c r="B19" s="100" t="str">
        <f>'PANEL DE CONTROL DISTRITAL'!B18</f>
        <v>Conciliación de Credenciales para Votar.</v>
      </c>
      <c r="C19" s="97" t="str">
        <f>'PANEL DE CONTROL DISTRITAL'!C18</f>
        <v>Responsable de Módulo</v>
      </c>
      <c r="D19" s="101" t="str">
        <f>'PANEL DE CONTROL DISTRITAL'!D18</f>
        <v>Credenciales disponibles para entrega.</v>
      </c>
      <c r="E19" s="97" t="str">
        <f>'PANEL DE CONTROL DISTRITAL'!E18</f>
        <v>[(Credenciales recibidas - Credenciales inconsistentes) / Credenciales recibidas] x 100</v>
      </c>
      <c r="F19" s="102" t="str">
        <f>'PANEL DE CONTROL DISTRITAL'!F18</f>
        <v>Semanal (remesa)</v>
      </c>
      <c r="G19" s="103">
        <f>'PANEL DE CONTROL DISTRITAL'!G18</f>
        <v>0.9</v>
      </c>
      <c r="H19" s="27" t="str">
        <f>'PANEL DE CONTROL DISTRITAL'!H18</f>
        <v xml:space="preserve">Credenciales Recibidas - Credenciales inconsistentes </v>
      </c>
      <c r="I19" s="25">
        <v>216</v>
      </c>
      <c r="J19" s="25">
        <v>788</v>
      </c>
      <c r="K19" s="25">
        <v>1129</v>
      </c>
      <c r="L19" s="25">
        <v>1018</v>
      </c>
      <c r="M19" s="25">
        <v>1002</v>
      </c>
      <c r="N19" s="25">
        <v>878</v>
      </c>
      <c r="O19" s="25">
        <v>1066</v>
      </c>
      <c r="P19" s="25">
        <v>1076</v>
      </c>
      <c r="Q19" s="25">
        <v>860</v>
      </c>
      <c r="R19" s="25">
        <v>1272</v>
      </c>
      <c r="S19" s="25">
        <v>1043</v>
      </c>
      <c r="T19" s="25">
        <v>973</v>
      </c>
      <c r="U19" s="25">
        <v>1055</v>
      </c>
      <c r="V19" s="99">
        <f>IFERROR(SUM(I19:U19)/SUM(I20:U20),0)</f>
        <v>1</v>
      </c>
    </row>
    <row r="20" spans="1:34" s="3" customFormat="1" ht="50.15" customHeight="1" thickTop="1" thickBot="1" x14ac:dyDescent="0.3">
      <c r="A20" s="98"/>
      <c r="B20" s="100"/>
      <c r="C20" s="97"/>
      <c r="D20" s="101"/>
      <c r="E20" s="97"/>
      <c r="F20" s="102"/>
      <c r="G20" s="103"/>
      <c r="H20" s="27" t="str">
        <f>'PANEL DE CONTROL DISTRITAL'!H19</f>
        <v xml:space="preserve">Credenciales recibidas </v>
      </c>
      <c r="I20" s="37">
        <v>216</v>
      </c>
      <c r="J20" s="37">
        <v>788</v>
      </c>
      <c r="K20" s="37">
        <v>1129</v>
      </c>
      <c r="L20" s="37">
        <v>1018</v>
      </c>
      <c r="M20" s="37">
        <v>1002</v>
      </c>
      <c r="N20" s="37">
        <v>878</v>
      </c>
      <c r="O20" s="37">
        <v>1066</v>
      </c>
      <c r="P20" s="37">
        <v>1076</v>
      </c>
      <c r="Q20" s="37">
        <v>860</v>
      </c>
      <c r="R20" s="37">
        <v>1272</v>
      </c>
      <c r="S20" s="37">
        <v>1043</v>
      </c>
      <c r="T20" s="37">
        <v>973</v>
      </c>
      <c r="U20" s="37">
        <v>1055</v>
      </c>
      <c r="V20" s="99"/>
    </row>
    <row r="21" spans="1:34" s="39" customFormat="1" ht="8.15" customHeight="1" thickTop="1" thickBot="1" x14ac:dyDescent="0.3">
      <c r="A21" s="40"/>
      <c r="B21" s="41"/>
      <c r="C21" s="42"/>
      <c r="D21" s="43"/>
      <c r="E21" s="42"/>
      <c r="F21" s="44"/>
      <c r="G21" s="45"/>
      <c r="H21" s="46"/>
      <c r="I21" s="47"/>
      <c r="J21" s="47"/>
      <c r="K21" s="47"/>
      <c r="L21" s="47"/>
      <c r="M21" s="47"/>
      <c r="N21" s="47"/>
      <c r="O21" s="47"/>
      <c r="P21" s="47"/>
      <c r="Q21" s="47"/>
      <c r="R21" s="47"/>
      <c r="S21" s="47"/>
      <c r="T21" s="47"/>
      <c r="U21" s="47"/>
      <c r="V21" s="48"/>
      <c r="W21" s="38"/>
      <c r="X21" s="38"/>
      <c r="Y21" s="38"/>
      <c r="Z21" s="38"/>
      <c r="AA21" s="38"/>
      <c r="AB21" s="38"/>
      <c r="AC21" s="38"/>
      <c r="AD21" s="38"/>
      <c r="AE21" s="38"/>
      <c r="AF21" s="38"/>
      <c r="AG21" s="38"/>
      <c r="AH21" s="38"/>
    </row>
    <row r="22" spans="1:34" s="3" customFormat="1" ht="50.15" customHeight="1" thickTop="1" thickBot="1" x14ac:dyDescent="0.3">
      <c r="A22" s="98">
        <f>'PANEL DE CONTROL DISTRITAL'!A21</f>
        <v>5</v>
      </c>
      <c r="B22" s="100" t="str">
        <f>'PANEL DE CONTROL DISTRITAL'!B21</f>
        <v>Conciliación de Credenciales para Votar.</v>
      </c>
      <c r="C22" s="97" t="str">
        <f>'PANEL DE CONTROL DISTRITAL'!C21</f>
        <v>Responsable de Módulo</v>
      </c>
      <c r="D22" s="101" t="str">
        <f>'PANEL DE CONTROL DISTRITAL'!D21</f>
        <v>Arqueo de credenciales.</v>
      </c>
      <c r="E22" s="97" t="str">
        <f>'PANEL DE CONTROL DISTRITAL'!E21</f>
        <v>(Credenciales disponibles (físicas) / Credenciales disponibles registradas en SIIRFE-MAC) x 100</v>
      </c>
      <c r="F22" s="102" t="str">
        <f>'PANEL DE CONTROL DISTRITAL'!F21</f>
        <v>Semanal (remesa)</v>
      </c>
      <c r="G22" s="103">
        <f>'PANEL DE CONTROL DISTRITAL'!G21</f>
        <v>1</v>
      </c>
      <c r="H22" s="27" t="str">
        <f>'PANEL DE CONTROL DISTRITAL'!H21</f>
        <v>Credenciales disponibles (físicas)</v>
      </c>
      <c r="I22" s="25">
        <v>511</v>
      </c>
      <c r="J22" s="25">
        <v>1193</v>
      </c>
      <c r="K22" s="25">
        <v>1490</v>
      </c>
      <c r="L22" s="25">
        <v>1552</v>
      </c>
      <c r="M22" s="25">
        <v>1640</v>
      </c>
      <c r="N22" s="25">
        <v>1338</v>
      </c>
      <c r="O22" s="25">
        <v>1346</v>
      </c>
      <c r="P22" s="25">
        <v>1304</v>
      </c>
      <c r="Q22" s="25">
        <v>1131</v>
      </c>
      <c r="R22" s="25">
        <v>1290</v>
      </c>
      <c r="S22" s="25">
        <v>1301</v>
      </c>
      <c r="T22" s="25">
        <v>1243</v>
      </c>
      <c r="U22" s="25">
        <v>1308</v>
      </c>
      <c r="V22" s="99">
        <f>IFERROR(SUM(I22:U22)/SUM(I23:U23),0)</f>
        <v>1</v>
      </c>
    </row>
    <row r="23" spans="1:34" s="3" customFormat="1" ht="50.15" customHeight="1" thickTop="1" thickBot="1" x14ac:dyDescent="0.3">
      <c r="A23" s="98"/>
      <c r="B23" s="100"/>
      <c r="C23" s="97"/>
      <c r="D23" s="101"/>
      <c r="E23" s="97"/>
      <c r="F23" s="102"/>
      <c r="G23" s="103"/>
      <c r="H23" s="27" t="str">
        <f>'PANEL DE CONTROL DISTRITAL'!H22</f>
        <v>Credenciales disponibles registradas en SIIRFE</v>
      </c>
      <c r="I23" s="37">
        <v>511</v>
      </c>
      <c r="J23" s="37">
        <v>1193</v>
      </c>
      <c r="K23" s="37">
        <v>1490</v>
      </c>
      <c r="L23" s="37">
        <v>1552</v>
      </c>
      <c r="M23" s="37">
        <v>1640</v>
      </c>
      <c r="N23" s="37">
        <v>1338</v>
      </c>
      <c r="O23" s="37">
        <v>1346</v>
      </c>
      <c r="P23" s="37">
        <v>1304</v>
      </c>
      <c r="Q23" s="37">
        <v>1131</v>
      </c>
      <c r="R23" s="37">
        <v>1290</v>
      </c>
      <c r="S23" s="37">
        <v>1301</v>
      </c>
      <c r="T23" s="37">
        <v>1243</v>
      </c>
      <c r="U23" s="37">
        <v>1308</v>
      </c>
      <c r="V23" s="99"/>
    </row>
    <row r="24" spans="1:34" s="4" customFormat="1" ht="7.5" customHeight="1" thickTop="1" thickBot="1" x14ac:dyDescent="0.3">
      <c r="A24" s="98"/>
      <c r="B24" s="98"/>
      <c r="C24" s="98"/>
      <c r="D24" s="98"/>
      <c r="E24" s="98"/>
      <c r="F24" s="98"/>
      <c r="G24" s="98"/>
      <c r="H24" s="98"/>
      <c r="I24" s="98"/>
      <c r="J24" s="98"/>
      <c r="K24" s="98"/>
      <c r="L24" s="98"/>
      <c r="M24" s="98"/>
      <c r="N24" s="98"/>
      <c r="O24" s="98"/>
      <c r="P24" s="98"/>
      <c r="Q24" s="98"/>
      <c r="R24" s="98"/>
      <c r="S24" s="98"/>
      <c r="T24" s="98"/>
      <c r="U24" s="98"/>
      <c r="V24" s="98"/>
    </row>
    <row r="25" spans="1:34" ht="50.15" customHeight="1" thickTop="1" thickBot="1" x14ac:dyDescent="0.3">
      <c r="A25" s="98">
        <f>'PANEL DE CONTROL DISTRITAL'!A24</f>
        <v>6</v>
      </c>
      <c r="B25" s="100" t="str">
        <f>'PANEL DE CONTROL DISTRITAL'!B24</f>
        <v>Entrega de la Credencial para Votar.</v>
      </c>
      <c r="C25" s="97" t="str">
        <f>'PANEL DE CONTROL DISTRITAL'!C24</f>
        <v>Operador de Equipo Tecnológico</v>
      </c>
      <c r="D25" s="101" t="str">
        <f>'PANEL DE CONTROL DISTRITAL'!D24</f>
        <v>Efectividad de entrega de CPV en MAC.</v>
      </c>
      <c r="E25" s="97" t="str">
        <f>'PANEL DE CONTROL DISTRITAL'!E24</f>
        <v>(Total de credenciales entregadas / Total de ciudadanas y ciudadanos que acuden al MAC a recoger su credencial) x 100</v>
      </c>
      <c r="F25" s="102" t="str">
        <f>'PANEL DE CONTROL DISTRITAL'!F24</f>
        <v>Semanal (remesa)</v>
      </c>
      <c r="G25" s="103">
        <f>'PANEL DE CONTROL DISTRITAL'!G24</f>
        <v>0.9</v>
      </c>
      <c r="H25" s="27" t="str">
        <f>'PANEL DE CONTROL DISTRITAL'!H24</f>
        <v xml:space="preserve">Total de credenciales entregadas </v>
      </c>
      <c r="I25" s="25">
        <v>2</v>
      </c>
      <c r="J25" s="25">
        <v>106</v>
      </c>
      <c r="K25" s="25">
        <v>832</v>
      </c>
      <c r="L25" s="25">
        <v>956</v>
      </c>
      <c r="M25" s="25">
        <v>880</v>
      </c>
      <c r="N25" s="25">
        <v>1180</v>
      </c>
      <c r="O25" s="25">
        <v>1058</v>
      </c>
      <c r="P25" s="25">
        <v>1118</v>
      </c>
      <c r="Q25" s="25">
        <v>1033</v>
      </c>
      <c r="R25" s="25">
        <v>1108</v>
      </c>
      <c r="S25" s="25">
        <v>1032</v>
      </c>
      <c r="T25" s="25">
        <v>1031</v>
      </c>
      <c r="U25" s="25">
        <v>990</v>
      </c>
      <c r="V25" s="99">
        <f>IFERROR(SUM(I25:U25)/SUM(I26:U26),0)</f>
        <v>0.99806133239337325</v>
      </c>
    </row>
    <row r="26" spans="1:34" ht="50.15" customHeight="1" thickTop="1" thickBot="1" x14ac:dyDescent="0.3">
      <c r="A26" s="98"/>
      <c r="B26" s="100"/>
      <c r="C26" s="97"/>
      <c r="D26" s="101"/>
      <c r="E26" s="97"/>
      <c r="F26" s="102"/>
      <c r="G26" s="103"/>
      <c r="H26" s="27" t="str">
        <f>'PANEL DE CONTROL DISTRITAL'!H25</f>
        <v xml:space="preserve"> Total de ciudadanos que acuden a MAC a recoger su credencial</v>
      </c>
      <c r="I26" s="37">
        <v>2</v>
      </c>
      <c r="J26" s="37">
        <v>106</v>
      </c>
      <c r="K26" s="37">
        <v>837</v>
      </c>
      <c r="L26" s="37">
        <v>957</v>
      </c>
      <c r="M26" s="37">
        <v>884</v>
      </c>
      <c r="N26" s="37">
        <v>1183</v>
      </c>
      <c r="O26" s="37">
        <v>1059</v>
      </c>
      <c r="P26" s="37">
        <v>1118</v>
      </c>
      <c r="Q26" s="37">
        <v>1034</v>
      </c>
      <c r="R26" s="37">
        <v>1108</v>
      </c>
      <c r="S26" s="37">
        <v>1032</v>
      </c>
      <c r="T26" s="37">
        <v>1036</v>
      </c>
      <c r="U26" s="37">
        <v>992</v>
      </c>
      <c r="V26" s="99"/>
    </row>
    <row r="27" spans="1:34" ht="15.75" customHeight="1" thickTop="1" x14ac:dyDescent="0.25">
      <c r="B27" s="1" t="s">
        <v>19</v>
      </c>
      <c r="H27" s="49"/>
      <c r="I27" s="50"/>
      <c r="J27" s="50"/>
      <c r="K27" s="50"/>
      <c r="L27" s="50"/>
      <c r="M27" s="50"/>
      <c r="N27" s="50"/>
      <c r="O27" s="50"/>
      <c r="P27" s="50"/>
      <c r="Q27" s="50"/>
      <c r="R27" s="50"/>
      <c r="S27" s="50"/>
      <c r="T27" s="50"/>
      <c r="U27" s="50"/>
      <c r="V27" s="14"/>
    </row>
    <row r="28" spans="1:34" ht="15.75" customHeight="1" x14ac:dyDescent="0.25">
      <c r="H28" s="51"/>
    </row>
    <row r="29" spans="1:34" ht="15.75" customHeight="1" x14ac:dyDescent="0.25">
      <c r="H29" s="51"/>
    </row>
    <row r="30" spans="1:34" ht="15.75" customHeight="1" x14ac:dyDescent="0.25">
      <c r="H30" s="51"/>
    </row>
    <row r="31" spans="1:34" ht="39" customHeight="1" x14ac:dyDescent="0.25">
      <c r="H31" s="51"/>
    </row>
    <row r="32" spans="1:34" ht="30" customHeight="1" x14ac:dyDescent="0.25">
      <c r="H32" s="51"/>
    </row>
    <row r="33" spans="2:8" ht="30" customHeight="1" thickBot="1" x14ac:dyDescent="0.3">
      <c r="H33" s="51"/>
    </row>
    <row r="34" spans="2:8" ht="30" customHeight="1" thickTop="1" thickBot="1" x14ac:dyDescent="0.3">
      <c r="B34" s="110" t="s">
        <v>16</v>
      </c>
      <c r="C34" s="110"/>
      <c r="D34" s="110"/>
      <c r="E34" s="110"/>
      <c r="F34" s="110"/>
      <c r="G34" s="110"/>
      <c r="H34" s="110"/>
    </row>
    <row r="35" spans="2:8" ht="30" customHeight="1" thickTop="1" thickBot="1" x14ac:dyDescent="0.3">
      <c r="B35" s="111" t="s">
        <v>17</v>
      </c>
      <c r="C35" s="111"/>
      <c r="D35" s="111"/>
      <c r="E35" s="111"/>
      <c r="F35" s="111"/>
      <c r="G35" s="112"/>
      <c r="H35" s="55" t="s">
        <v>18</v>
      </c>
    </row>
    <row r="36" spans="2:8" ht="30" customHeight="1" thickTop="1" x14ac:dyDescent="0.25">
      <c r="B36" s="104"/>
      <c r="C36" s="105"/>
      <c r="D36" s="105"/>
      <c r="E36" s="105"/>
      <c r="F36" s="105"/>
      <c r="G36" s="106"/>
      <c r="H36" s="104"/>
    </row>
    <row r="37" spans="2:8" ht="30" customHeight="1" thickBot="1" x14ac:dyDescent="0.3">
      <c r="B37" s="107"/>
      <c r="C37" s="108"/>
      <c r="D37" s="108"/>
      <c r="E37" s="108"/>
      <c r="F37" s="108"/>
      <c r="G37" s="109"/>
      <c r="H37" s="107"/>
    </row>
    <row r="38" spans="2:8" ht="35.15" customHeight="1" thickTop="1" x14ac:dyDescent="0.25"/>
    <row r="39" spans="2:8" ht="8.15" customHeight="1" x14ac:dyDescent="0.25"/>
    <row r="40" spans="2:8" ht="35.15" customHeight="1" x14ac:dyDescent="0.25"/>
    <row r="41" spans="2:8" ht="35.15" customHeight="1" x14ac:dyDescent="0.25"/>
    <row r="42" spans="2:8" ht="8.15" customHeight="1" x14ac:dyDescent="0.25"/>
    <row r="43" spans="2:8" ht="35.15" customHeight="1" x14ac:dyDescent="0.25"/>
    <row r="44" spans="2:8" ht="43.5" customHeight="1" x14ac:dyDescent="0.25"/>
    <row r="45" spans="2:8" ht="8.15" customHeight="1" x14ac:dyDescent="0.25"/>
    <row r="46" spans="2:8" ht="35.15" customHeight="1" x14ac:dyDescent="0.25"/>
    <row r="47" spans="2:8" ht="35.15" customHeight="1" x14ac:dyDescent="0.25"/>
    <row r="48" spans="2:8" ht="39" customHeight="1" x14ac:dyDescent="0.25"/>
  </sheetData>
  <mergeCells count="68">
    <mergeCell ref="B35:G35"/>
    <mergeCell ref="B36:G37"/>
    <mergeCell ref="H36:H37"/>
    <mergeCell ref="A24:V24"/>
    <mergeCell ref="A25:A26"/>
    <mergeCell ref="B25:B26"/>
    <mergeCell ref="C25:C26"/>
    <mergeCell ref="D25:D26"/>
    <mergeCell ref="E25:E26"/>
    <mergeCell ref="F25:F26"/>
    <mergeCell ref="G25:G26"/>
    <mergeCell ref="V25:V26"/>
    <mergeCell ref="F10:F11"/>
    <mergeCell ref="G10:G11"/>
    <mergeCell ref="V10:V11"/>
    <mergeCell ref="A1:V1"/>
    <mergeCell ref="F2:G2"/>
    <mergeCell ref="A4:V4"/>
    <mergeCell ref="A5:V5"/>
    <mergeCell ref="A6:A9"/>
    <mergeCell ref="B6:H6"/>
    <mergeCell ref="I6:U6"/>
    <mergeCell ref="V6:V9"/>
    <mergeCell ref="B7:D7"/>
    <mergeCell ref="E7:H7"/>
    <mergeCell ref="I7:U7"/>
    <mergeCell ref="B8:U8"/>
    <mergeCell ref="E16:E17"/>
    <mergeCell ref="A10:A11"/>
    <mergeCell ref="B10:B11"/>
    <mergeCell ref="C10:C11"/>
    <mergeCell ref="D10:D11"/>
    <mergeCell ref="A15:V15"/>
    <mergeCell ref="A12:V12"/>
    <mergeCell ref="A13:A14"/>
    <mergeCell ref="B13:B14"/>
    <mergeCell ref="C13:C14"/>
    <mergeCell ref="D13:D14"/>
    <mergeCell ref="E13:E14"/>
    <mergeCell ref="F13:F14"/>
    <mergeCell ref="G13:G14"/>
    <mergeCell ref="V13:V14"/>
    <mergeCell ref="E10:E11"/>
    <mergeCell ref="F16:F17"/>
    <mergeCell ref="G16:G17"/>
    <mergeCell ref="V16:V17"/>
    <mergeCell ref="A18:V18"/>
    <mergeCell ref="A19:A20"/>
    <mergeCell ref="B19:B20"/>
    <mergeCell ref="C19:C20"/>
    <mergeCell ref="D19:D20"/>
    <mergeCell ref="E19:E20"/>
    <mergeCell ref="F19:F20"/>
    <mergeCell ref="G19:G20"/>
    <mergeCell ref="V19:V20"/>
    <mergeCell ref="A16:A17"/>
    <mergeCell ref="B16:B17"/>
    <mergeCell ref="C16:C17"/>
    <mergeCell ref="D16:D17"/>
    <mergeCell ref="F22:F23"/>
    <mergeCell ref="G22:G23"/>
    <mergeCell ref="V22:V23"/>
    <mergeCell ref="B34:H34"/>
    <mergeCell ref="A22:A23"/>
    <mergeCell ref="B22:B23"/>
    <mergeCell ref="C22:C23"/>
    <mergeCell ref="D22:D23"/>
    <mergeCell ref="E22:E23"/>
  </mergeCells>
  <conditionalFormatting sqref="V10">
    <cfRule type="cellIs" dxfId="305" priority="21" operator="greaterThan">
      <formula>95%</formula>
    </cfRule>
    <cfRule type="cellIs" dxfId="304" priority="22" operator="greaterThanOrEqual">
      <formula>90%</formula>
    </cfRule>
    <cfRule type="cellIs" dxfId="303" priority="23" operator="lessThan">
      <formula>89.99%</formula>
    </cfRule>
  </conditionalFormatting>
  <conditionalFormatting sqref="V13">
    <cfRule type="cellIs" dxfId="302" priority="18" operator="greaterThan">
      <formula>95%</formula>
    </cfRule>
    <cfRule type="cellIs" dxfId="301" priority="19" operator="greaterThanOrEqual">
      <formula>90%</formula>
    </cfRule>
    <cfRule type="cellIs" dxfId="300" priority="20" operator="lessThan">
      <formula>89.99%</formula>
    </cfRule>
  </conditionalFormatting>
  <conditionalFormatting sqref="V19">
    <cfRule type="cellIs" dxfId="299" priority="12" operator="greaterThan">
      <formula>95%</formula>
    </cfRule>
    <cfRule type="cellIs" dxfId="298" priority="13" operator="greaterThanOrEqual">
      <formula>90%</formula>
    </cfRule>
    <cfRule type="cellIs" dxfId="297" priority="14" operator="lessThan">
      <formula>89.99%</formula>
    </cfRule>
  </conditionalFormatting>
  <conditionalFormatting sqref="V22">
    <cfRule type="cellIs" dxfId="296" priority="4" operator="greaterThanOrEqual">
      <formula>100%</formula>
    </cfRule>
    <cfRule type="cellIs" dxfId="295" priority="5" operator="lessThan">
      <formula>99.99%</formula>
    </cfRule>
  </conditionalFormatting>
  <conditionalFormatting sqref="V25">
    <cfRule type="cellIs" dxfId="294" priority="6" operator="greaterThan">
      <formula>95%</formula>
    </cfRule>
    <cfRule type="cellIs" dxfId="293" priority="7" operator="greaterThanOrEqual">
      <formula>90%</formula>
    </cfRule>
    <cfRule type="cellIs" dxfId="292" priority="8" operator="lessThan">
      <formula>89.99%</formula>
    </cfRule>
  </conditionalFormatting>
  <conditionalFormatting sqref="V16">
    <cfRule type="cellIs" dxfId="291" priority="1" operator="greaterThan">
      <formula>95%</formula>
    </cfRule>
    <cfRule type="cellIs" dxfId="290" priority="2" operator="greaterThanOrEqual">
      <formula>90%</formula>
    </cfRule>
    <cfRule type="cellIs" dxfId="289" priority="3" operator="lessThan">
      <formula>89.99%</formula>
    </cfRule>
  </conditionalFormatting>
  <conditionalFormatting sqref="I21:U21">
    <cfRule type="colorScale" priority="526">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09764BE9-7E5D-4010-BA63-843FD65B9E0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D70CE-754D-40E0-8964-C7292E6D48C4}">
  <sheetPr>
    <tabColor rgb="FFFFC000"/>
  </sheetPr>
  <dimension ref="A1:AH48"/>
  <sheetViews>
    <sheetView showGridLines="0" topLeftCell="E11" zoomScale="55" zoomScaleNormal="55" workbookViewId="0">
      <selection activeCell="I25" sqref="I25:U26"/>
    </sheetView>
  </sheetViews>
  <sheetFormatPr baseColWidth="10" defaultColWidth="11.453125" defaultRowHeight="30" customHeight="1" x14ac:dyDescent="0.25"/>
  <cols>
    <col min="1" max="1" width="10.54296875" style="1" bestFit="1" customWidth="1"/>
    <col min="2" max="2" width="19.08984375" style="1" bestFit="1" customWidth="1"/>
    <col min="3" max="3" width="19.08984375" style="1" customWidth="1"/>
    <col min="4" max="4" width="14.36328125" style="1" customWidth="1"/>
    <col min="5" max="5" width="21" style="1" customWidth="1"/>
    <col min="6" max="6" width="12.90625" style="1" customWidth="1"/>
    <col min="7" max="7" width="10.36328125" style="1" bestFit="1" customWidth="1"/>
    <col min="8" max="8" width="14.54296875" style="1" customWidth="1"/>
    <col min="9" max="21" width="10.6328125" style="1" customWidth="1"/>
    <col min="22" max="22" width="22.6328125" style="1" customWidth="1"/>
    <col min="23" max="16384" width="11.453125" style="1"/>
  </cols>
  <sheetData>
    <row r="1" spans="1:34" ht="40.5" customHeight="1" x14ac:dyDescent="0.25">
      <c r="A1" s="58" t="str">
        <f>'PANEL DE CONTROL DISTRITAL'!A1:Q1</f>
        <v>INSTITUTO NACIONAL ELECTORAL
SISTEMA DE GESTIÓN DE LA CALIDAD
CIUDAD DE MÉXICO</v>
      </c>
      <c r="B1" s="58"/>
      <c r="C1" s="58"/>
      <c r="D1" s="58"/>
      <c r="E1" s="58"/>
      <c r="F1" s="58"/>
      <c r="G1" s="58"/>
      <c r="H1" s="58"/>
      <c r="I1" s="58"/>
      <c r="J1" s="58"/>
      <c r="K1" s="58"/>
      <c r="L1" s="58"/>
      <c r="M1" s="58"/>
      <c r="N1" s="58"/>
      <c r="O1" s="58"/>
      <c r="P1" s="58"/>
      <c r="Q1" s="58"/>
      <c r="R1" s="58"/>
      <c r="S1" s="58"/>
      <c r="T1" s="58"/>
      <c r="U1" s="58"/>
      <c r="V1" s="58"/>
    </row>
    <row r="2" spans="1:34" ht="33.75" customHeight="1" x14ac:dyDescent="0.25">
      <c r="A2" s="12"/>
      <c r="B2" s="12"/>
      <c r="C2" s="12"/>
      <c r="D2" s="9" t="s">
        <v>13</v>
      </c>
      <c r="E2" s="9">
        <v>10</v>
      </c>
      <c r="F2" s="60" t="s">
        <v>14</v>
      </c>
      <c r="G2" s="60"/>
      <c r="H2" s="22">
        <v>91051</v>
      </c>
      <c r="I2" s="21"/>
      <c r="J2" s="21"/>
      <c r="K2" s="21"/>
      <c r="L2" s="21"/>
      <c r="M2" s="21"/>
      <c r="N2" s="21"/>
      <c r="O2" s="12"/>
      <c r="P2" s="12"/>
      <c r="Q2" s="12"/>
      <c r="R2" s="12"/>
      <c r="S2" s="12"/>
      <c r="T2" s="12"/>
      <c r="U2" s="12"/>
      <c r="V2" s="53"/>
      <c r="W2" s="17"/>
    </row>
    <row r="3" spans="1:34" ht="11.25" customHeight="1" thickBot="1" x14ac:dyDescent="0.3">
      <c r="A3" s="12"/>
      <c r="B3" s="6"/>
      <c r="C3" s="6"/>
      <c r="D3" s="6"/>
      <c r="E3" s="6"/>
      <c r="F3" s="6"/>
      <c r="G3" s="6"/>
      <c r="H3" s="6"/>
      <c r="I3" s="6"/>
      <c r="J3" s="6"/>
      <c r="K3" s="6"/>
      <c r="L3" s="6"/>
      <c r="M3" s="6"/>
      <c r="N3" s="6"/>
      <c r="O3" s="6"/>
      <c r="P3" s="6"/>
      <c r="Q3" s="6"/>
      <c r="R3" s="6"/>
      <c r="S3" s="6"/>
      <c r="T3" s="6"/>
      <c r="U3" s="6"/>
    </row>
    <row r="4" spans="1:34" ht="30" customHeight="1" thickTop="1" thickBot="1" x14ac:dyDescent="0.3">
      <c r="A4" s="87" t="s">
        <v>15</v>
      </c>
      <c r="B4" s="88"/>
      <c r="C4" s="88"/>
      <c r="D4" s="88"/>
      <c r="E4" s="88"/>
      <c r="F4" s="88"/>
      <c r="G4" s="88"/>
      <c r="H4" s="88"/>
      <c r="I4" s="88"/>
      <c r="J4" s="88"/>
      <c r="K4" s="88"/>
      <c r="L4" s="88"/>
      <c r="M4" s="88"/>
      <c r="N4" s="88"/>
      <c r="O4" s="88"/>
      <c r="P4" s="88"/>
      <c r="Q4" s="88"/>
      <c r="R4" s="88"/>
      <c r="S4" s="88"/>
      <c r="T4" s="88"/>
      <c r="U4" s="88"/>
      <c r="V4" s="89"/>
      <c r="X4" s="20"/>
    </row>
    <row r="5" spans="1:34" ht="5.25" customHeight="1" thickTop="1" thickBot="1" x14ac:dyDescent="0.3">
      <c r="A5" s="90"/>
      <c r="B5" s="91"/>
      <c r="C5" s="91"/>
      <c r="D5" s="91"/>
      <c r="E5" s="91"/>
      <c r="F5" s="91"/>
      <c r="G5" s="91"/>
      <c r="H5" s="91"/>
      <c r="I5" s="91"/>
      <c r="J5" s="91"/>
      <c r="K5" s="91"/>
      <c r="L5" s="91"/>
      <c r="M5" s="91"/>
      <c r="N5" s="91"/>
      <c r="O5" s="91"/>
      <c r="P5" s="91"/>
      <c r="Q5" s="91"/>
      <c r="R5" s="91"/>
      <c r="S5" s="91"/>
      <c r="T5" s="91"/>
      <c r="U5" s="91"/>
      <c r="V5" s="92"/>
    </row>
    <row r="6" spans="1:34" ht="18" customHeight="1" thickTop="1" thickBot="1" x14ac:dyDescent="0.3">
      <c r="A6" s="84" t="str">
        <f>'PANEL DE CONTROL DISTRITAL'!A6</f>
        <v>Número</v>
      </c>
      <c r="B6" s="85" t="str">
        <f>'PANEL DE CONTROL DISTRITAL'!B6</f>
        <v xml:space="preserve">PROCESOS SUSTANTIVOS E INDICADORES </v>
      </c>
      <c r="C6" s="85"/>
      <c r="D6" s="85"/>
      <c r="E6" s="85"/>
      <c r="F6" s="85"/>
      <c r="G6" s="85"/>
      <c r="H6" s="85"/>
      <c r="I6" s="93" t="s">
        <v>11</v>
      </c>
      <c r="J6" s="93"/>
      <c r="K6" s="93"/>
      <c r="L6" s="93"/>
      <c r="M6" s="93"/>
      <c r="N6" s="93"/>
      <c r="O6" s="93"/>
      <c r="P6" s="93"/>
      <c r="Q6" s="93"/>
      <c r="R6" s="93"/>
      <c r="S6" s="93"/>
      <c r="T6" s="93"/>
      <c r="U6" s="93"/>
      <c r="V6" s="86" t="s">
        <v>7</v>
      </c>
    </row>
    <row r="7" spans="1:34" ht="17.25" customHeight="1" thickTop="1" thickBot="1" x14ac:dyDescent="0.3">
      <c r="A7" s="84"/>
      <c r="B7" s="85" t="str">
        <f>'PANEL DE CONTROL DISTRITAL'!B7</f>
        <v>DESCRIPCIÓN</v>
      </c>
      <c r="C7" s="85"/>
      <c r="D7" s="85"/>
      <c r="E7" s="85" t="str">
        <f>'PANEL DE CONTROL DISTRITAL'!E7</f>
        <v>MEDICIÓN</v>
      </c>
      <c r="F7" s="85"/>
      <c r="G7" s="85"/>
      <c r="H7" s="85"/>
      <c r="I7" s="94" t="s">
        <v>57</v>
      </c>
      <c r="J7" s="94"/>
      <c r="K7" s="94"/>
      <c r="L7" s="94"/>
      <c r="M7" s="94"/>
      <c r="N7" s="94"/>
      <c r="O7" s="94"/>
      <c r="P7" s="94"/>
      <c r="Q7" s="94"/>
      <c r="R7" s="94"/>
      <c r="S7" s="94"/>
      <c r="T7" s="94"/>
      <c r="U7" s="94"/>
      <c r="V7" s="86"/>
    </row>
    <row r="8" spans="1:34" ht="5.25" customHeight="1" thickTop="1" thickBot="1" x14ac:dyDescent="0.3">
      <c r="A8" s="84"/>
      <c r="B8" s="95"/>
      <c r="C8" s="96"/>
      <c r="D8" s="96"/>
      <c r="E8" s="96"/>
      <c r="F8" s="96"/>
      <c r="G8" s="96"/>
      <c r="H8" s="96"/>
      <c r="I8" s="96"/>
      <c r="J8" s="96"/>
      <c r="K8" s="96"/>
      <c r="L8" s="96"/>
      <c r="M8" s="96"/>
      <c r="N8" s="96"/>
      <c r="O8" s="96"/>
      <c r="P8" s="96"/>
      <c r="Q8" s="96"/>
      <c r="R8" s="96"/>
      <c r="S8" s="96"/>
      <c r="T8" s="96"/>
      <c r="U8" s="96"/>
      <c r="V8" s="86"/>
    </row>
    <row r="9" spans="1:34" s="2" customFormat="1" ht="29.25" customHeight="1" thickTop="1" thickBot="1" x14ac:dyDescent="0.3">
      <c r="A9" s="8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36" t="str">
        <f>'PANEL DE CONTROL DISTRITAL'!H8</f>
        <v>Nominativo</v>
      </c>
      <c r="I9" s="29" t="str">
        <f>'090151'!I9</f>
        <v>2024-28</v>
      </c>
      <c r="J9" s="29" t="str">
        <f>'090151'!J9</f>
        <v>2024-29</v>
      </c>
      <c r="K9" s="29" t="str">
        <f>'090151'!K9</f>
        <v>2024-30</v>
      </c>
      <c r="L9" s="29" t="str">
        <f>'090151'!L9</f>
        <v>2024-31</v>
      </c>
      <c r="M9" s="29" t="str">
        <f>'090151'!M9</f>
        <v>2024-32</v>
      </c>
      <c r="N9" s="29" t="str">
        <f>'090151'!N9</f>
        <v>2024-33</v>
      </c>
      <c r="O9" s="29" t="str">
        <f>'090151'!O9</f>
        <v>2024-34</v>
      </c>
      <c r="P9" s="29" t="str">
        <f>'090151'!P9</f>
        <v>2024-35</v>
      </c>
      <c r="Q9" s="29" t="str">
        <f>'090151'!Q9</f>
        <v>2024-36</v>
      </c>
      <c r="R9" s="29" t="str">
        <f>'090151'!R9</f>
        <v>2024-37</v>
      </c>
      <c r="S9" s="29" t="str">
        <f>'090151'!S9</f>
        <v>2024-38</v>
      </c>
      <c r="T9" s="29" t="str">
        <f>'090151'!T9</f>
        <v>2024-39</v>
      </c>
      <c r="U9" s="29" t="str">
        <f>'090151'!U9</f>
        <v>2024-40</v>
      </c>
      <c r="V9" s="86"/>
    </row>
    <row r="10" spans="1:34" s="2" customFormat="1" ht="50.15" customHeight="1" thickTop="1" thickBot="1" x14ac:dyDescent="0.3">
      <c r="A10" s="98">
        <f>'PANEL DE CONTROL DISTRITAL'!A9</f>
        <v>1</v>
      </c>
      <c r="B10" s="100" t="str">
        <f>'PANEL DE CONTROL DISTRITAL'!B9</f>
        <v>Entrevista</v>
      </c>
      <c r="C10" s="97" t="str">
        <f>'PANEL DE CONTROL DISTRITAL'!C9</f>
        <v xml:space="preserve"> Auxiliar de Atención Ciudadana</v>
      </c>
      <c r="D10" s="101" t="str">
        <f>'PANEL DE CONTROL DISTRITAL'!D9</f>
        <v>Fichas requisitadas correctamente.</v>
      </c>
      <c r="E10" s="97" t="str">
        <f>'PANEL DE CONTROL DISTRITAL'!E9</f>
        <v>(Fichas requisitadas correctamente / Fichas revisadas en la muestra del 10%) x 100</v>
      </c>
      <c r="F10" s="102" t="str">
        <f>'PANEL DE CONTROL DISTRITAL'!F9</f>
        <v>Semanal (remesa)</v>
      </c>
      <c r="G10" s="103">
        <f>'PANEL DE CONTROL DISTRITAL'!G9</f>
        <v>0.9</v>
      </c>
      <c r="H10" s="27" t="str">
        <f>'PANEL DE CONTROL DISTRITAL'!H9</f>
        <v>Fichas requistadas correctamente</v>
      </c>
      <c r="I10" s="25">
        <v>37</v>
      </c>
      <c r="J10" s="25">
        <v>99</v>
      </c>
      <c r="K10" s="25">
        <v>95</v>
      </c>
      <c r="L10" s="25">
        <v>90</v>
      </c>
      <c r="M10" s="25">
        <v>91</v>
      </c>
      <c r="N10" s="25">
        <v>92</v>
      </c>
      <c r="O10" s="25">
        <v>94</v>
      </c>
      <c r="P10" s="25">
        <v>87</v>
      </c>
      <c r="Q10" s="25">
        <v>90</v>
      </c>
      <c r="R10" s="25">
        <v>88</v>
      </c>
      <c r="S10" s="25">
        <v>86</v>
      </c>
      <c r="T10" s="25">
        <v>84</v>
      </c>
      <c r="U10" s="25">
        <v>80</v>
      </c>
      <c r="V10" s="99">
        <f>IFERROR(SUM(I10:U10)/SUM(I11:U11),0)</f>
        <v>1</v>
      </c>
    </row>
    <row r="11" spans="1:34" s="2" customFormat="1" ht="50.15" customHeight="1" thickTop="1" thickBot="1" x14ac:dyDescent="0.3">
      <c r="A11" s="98"/>
      <c r="B11" s="100"/>
      <c r="C11" s="97"/>
      <c r="D11" s="101"/>
      <c r="E11" s="97"/>
      <c r="F11" s="102"/>
      <c r="G11" s="103"/>
      <c r="H11" s="27" t="str">
        <f>'PANEL DE CONTROL DISTRITAL'!H10</f>
        <v>Fichas revisadas en la Muestra del 10%</v>
      </c>
      <c r="I11" s="37">
        <v>37</v>
      </c>
      <c r="J11" s="37">
        <v>99</v>
      </c>
      <c r="K11" s="37">
        <v>95</v>
      </c>
      <c r="L11" s="37">
        <v>90</v>
      </c>
      <c r="M11" s="37">
        <v>91</v>
      </c>
      <c r="N11" s="37">
        <v>92</v>
      </c>
      <c r="O11" s="37">
        <v>94</v>
      </c>
      <c r="P11" s="37">
        <v>87</v>
      </c>
      <c r="Q11" s="37">
        <v>90</v>
      </c>
      <c r="R11" s="37">
        <v>88</v>
      </c>
      <c r="S11" s="37">
        <v>86</v>
      </c>
      <c r="T11" s="37">
        <v>84</v>
      </c>
      <c r="U11" s="37">
        <v>80</v>
      </c>
      <c r="V11" s="99"/>
    </row>
    <row r="12" spans="1:34" s="39" customFormat="1" ht="8.15" customHeight="1" thickTop="1" thickBot="1" x14ac:dyDescent="0.3">
      <c r="A12" s="98"/>
      <c r="B12" s="98"/>
      <c r="C12" s="98"/>
      <c r="D12" s="98"/>
      <c r="E12" s="98"/>
      <c r="F12" s="98"/>
      <c r="G12" s="98"/>
      <c r="H12" s="98"/>
      <c r="I12" s="98"/>
      <c r="J12" s="98"/>
      <c r="K12" s="98"/>
      <c r="L12" s="98"/>
      <c r="M12" s="98"/>
      <c r="N12" s="98"/>
      <c r="O12" s="98"/>
      <c r="P12" s="98"/>
      <c r="Q12" s="98"/>
      <c r="R12" s="98"/>
      <c r="S12" s="98"/>
      <c r="T12" s="98"/>
      <c r="U12" s="98"/>
      <c r="V12" s="98"/>
      <c r="W12" s="38"/>
      <c r="X12" s="38"/>
      <c r="Y12" s="38"/>
      <c r="Z12" s="38"/>
      <c r="AA12" s="38"/>
      <c r="AB12" s="38"/>
      <c r="AC12" s="38"/>
      <c r="AD12" s="38"/>
      <c r="AE12" s="38"/>
      <c r="AF12" s="38"/>
      <c r="AG12" s="38"/>
      <c r="AH12" s="38"/>
    </row>
    <row r="13" spans="1:34" s="3" customFormat="1" ht="50.15" customHeight="1" thickTop="1" thickBot="1" x14ac:dyDescent="0.3">
      <c r="A13" s="98">
        <f>'PANEL DE CONTROL DISTRITAL'!A12</f>
        <v>2</v>
      </c>
      <c r="B13" s="100" t="str">
        <f>'PANEL DE CONTROL DISTRITAL'!B12</f>
        <v>Trámite</v>
      </c>
      <c r="C13" s="97" t="str">
        <f>'PANEL DE CONTROL DISTRITAL'!C12</f>
        <v>Operador de Equipo Tecnológico</v>
      </c>
      <c r="D13" s="101" t="str">
        <f>'PANEL DE CONTROL DISTRITAL'!D12</f>
        <v>Trámites exitosos.</v>
      </c>
      <c r="E13" s="97" t="str">
        <f>'PANEL DE CONTROL DISTRITAL'!E12</f>
        <v>(Número de trámites exitosos / Número de trámites aplicados) x 100</v>
      </c>
      <c r="F13" s="102" t="str">
        <f>'PANEL DE CONTROL DISTRITAL'!F12</f>
        <v>Semanal (remesa)</v>
      </c>
      <c r="G13" s="103">
        <f>'PANEL DE CONTROL DISTRITAL'!G12</f>
        <v>0.9</v>
      </c>
      <c r="H13" s="27" t="str">
        <f>'PANEL DE CONTROL DISTRITAL'!H12</f>
        <v>Número de trámites exitosos</v>
      </c>
      <c r="I13" s="25">
        <v>364</v>
      </c>
      <c r="J13" s="25">
        <v>979</v>
      </c>
      <c r="K13" s="25">
        <v>940</v>
      </c>
      <c r="L13" s="25">
        <v>890</v>
      </c>
      <c r="M13" s="25">
        <v>902</v>
      </c>
      <c r="N13" s="25">
        <v>908</v>
      </c>
      <c r="O13" s="25">
        <v>927</v>
      </c>
      <c r="P13" s="25">
        <v>857</v>
      </c>
      <c r="Q13" s="25">
        <v>892</v>
      </c>
      <c r="R13" s="25">
        <v>873</v>
      </c>
      <c r="S13" s="25">
        <v>850</v>
      </c>
      <c r="T13" s="25">
        <v>828</v>
      </c>
      <c r="U13" s="25">
        <v>593</v>
      </c>
      <c r="V13" s="99">
        <f>IFERROR(SUM(I13:U13)/SUM(I14:U14),0)</f>
        <v>0.97280504277352542</v>
      </c>
    </row>
    <row r="14" spans="1:34" s="3" customFormat="1" ht="50.15" customHeight="1" thickTop="1" thickBot="1" x14ac:dyDescent="0.3">
      <c r="A14" s="98"/>
      <c r="B14" s="100"/>
      <c r="C14" s="97"/>
      <c r="D14" s="101"/>
      <c r="E14" s="97"/>
      <c r="F14" s="102"/>
      <c r="G14" s="103"/>
      <c r="H14" s="27" t="str">
        <f>'PANEL DE CONTROL DISTRITAL'!H13</f>
        <v>Número de trámites aplicados</v>
      </c>
      <c r="I14" s="37">
        <v>365</v>
      </c>
      <c r="J14" s="37">
        <v>979</v>
      </c>
      <c r="K14" s="37">
        <v>943</v>
      </c>
      <c r="L14" s="37">
        <v>890</v>
      </c>
      <c r="M14" s="37">
        <v>903</v>
      </c>
      <c r="N14" s="37">
        <v>910</v>
      </c>
      <c r="O14" s="37">
        <v>930</v>
      </c>
      <c r="P14" s="37">
        <v>861</v>
      </c>
      <c r="Q14" s="37">
        <v>895</v>
      </c>
      <c r="R14" s="37">
        <v>875</v>
      </c>
      <c r="S14" s="37">
        <v>851</v>
      </c>
      <c r="T14" s="37">
        <v>832</v>
      </c>
      <c r="U14" s="37">
        <v>871</v>
      </c>
      <c r="V14" s="99"/>
    </row>
    <row r="15" spans="1:34" s="39" customFormat="1" ht="8.15" customHeight="1" thickTop="1" thickBot="1" x14ac:dyDescent="0.3">
      <c r="A15" s="98"/>
      <c r="B15" s="98"/>
      <c r="C15" s="98"/>
      <c r="D15" s="98"/>
      <c r="E15" s="98"/>
      <c r="F15" s="98"/>
      <c r="G15" s="98"/>
      <c r="H15" s="98"/>
      <c r="I15" s="98"/>
      <c r="J15" s="98"/>
      <c r="K15" s="98"/>
      <c r="L15" s="98"/>
      <c r="M15" s="98"/>
      <c r="N15" s="98"/>
      <c r="O15" s="98"/>
      <c r="P15" s="98"/>
      <c r="Q15" s="98"/>
      <c r="R15" s="98"/>
      <c r="S15" s="98"/>
      <c r="T15" s="98"/>
      <c r="U15" s="98"/>
      <c r="V15" s="98"/>
      <c r="W15" s="38"/>
      <c r="X15" s="38"/>
      <c r="Y15" s="38"/>
      <c r="Z15" s="38"/>
      <c r="AA15" s="38"/>
      <c r="AB15" s="38"/>
      <c r="AC15" s="38"/>
      <c r="AD15" s="38"/>
      <c r="AE15" s="38"/>
      <c r="AF15" s="38"/>
      <c r="AG15" s="38"/>
      <c r="AH15" s="38"/>
    </row>
    <row r="16" spans="1:34" s="3" customFormat="1" ht="50.15" customHeight="1" thickTop="1" thickBot="1" x14ac:dyDescent="0.3">
      <c r="A16" s="98">
        <f>'PANEL DE CONTROL DISTRITAL'!A15</f>
        <v>3</v>
      </c>
      <c r="B16" s="100" t="str">
        <f>'PANEL DE CONTROL DISTRITAL'!B15</f>
        <v>Transferencia de la Información.</v>
      </c>
      <c r="C16" s="97" t="str">
        <f>'PANEL DE CONTROL DISTRITAL'!C15</f>
        <v>Responsable de Módulo</v>
      </c>
      <c r="D16" s="101" t="str">
        <f>'PANEL DE CONTROL DISTRITAL'!D15</f>
        <v>Reenvíos exitosos.</v>
      </c>
      <c r="E16" s="97" t="str">
        <f>'PANEL DE CONTROL DISTRITAL'!E15</f>
        <v>(Ejecución de los scripts de reenvío de notificaciones / Solicitud de reenvíos de scripts requeridos) x100</v>
      </c>
      <c r="F16" s="102" t="str">
        <f>'PANEL DE CONTROL DISTRITAL'!F15</f>
        <v>Semanal (remesa)</v>
      </c>
      <c r="G16" s="103">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99">
        <f>IFERROR(SUM(I16:U16)/SUM(I17:U17),1)</f>
        <v>1</v>
      </c>
    </row>
    <row r="17" spans="1:34" s="3" customFormat="1" ht="50.15" customHeight="1" thickTop="1" thickBot="1" x14ac:dyDescent="0.3">
      <c r="A17" s="98"/>
      <c r="B17" s="100"/>
      <c r="C17" s="97"/>
      <c r="D17" s="101"/>
      <c r="E17" s="97"/>
      <c r="F17" s="102"/>
      <c r="G17" s="103"/>
      <c r="H17" s="27" t="str">
        <f>'PANEL DE CONTROL DISTRITAL'!H16</f>
        <v>Solicitud de reevíos de scripts requeridos</v>
      </c>
      <c r="I17" s="37">
        <v>0</v>
      </c>
      <c r="J17" s="37">
        <v>0</v>
      </c>
      <c r="K17" s="37">
        <v>0</v>
      </c>
      <c r="L17" s="37">
        <v>0</v>
      </c>
      <c r="M17" s="37">
        <v>0</v>
      </c>
      <c r="N17" s="37">
        <v>0</v>
      </c>
      <c r="O17" s="37">
        <v>0</v>
      </c>
      <c r="P17" s="37">
        <v>0</v>
      </c>
      <c r="Q17" s="37">
        <v>0</v>
      </c>
      <c r="R17" s="37">
        <v>0</v>
      </c>
      <c r="S17" s="37">
        <v>0</v>
      </c>
      <c r="T17" s="37">
        <v>0</v>
      </c>
      <c r="U17" s="37">
        <v>0</v>
      </c>
      <c r="V17" s="99"/>
    </row>
    <row r="18" spans="1:34" s="39" customFormat="1" ht="8.15" customHeight="1" thickTop="1" thickBot="1" x14ac:dyDescent="0.3">
      <c r="A18" s="98"/>
      <c r="B18" s="98"/>
      <c r="C18" s="98"/>
      <c r="D18" s="98"/>
      <c r="E18" s="98"/>
      <c r="F18" s="98"/>
      <c r="G18" s="98"/>
      <c r="H18" s="98"/>
      <c r="I18" s="98"/>
      <c r="J18" s="98"/>
      <c r="K18" s="98"/>
      <c r="L18" s="98"/>
      <c r="M18" s="98"/>
      <c r="N18" s="98"/>
      <c r="O18" s="98"/>
      <c r="P18" s="98"/>
      <c r="Q18" s="98"/>
      <c r="R18" s="98"/>
      <c r="S18" s="98"/>
      <c r="T18" s="98"/>
      <c r="U18" s="98"/>
      <c r="V18" s="98"/>
      <c r="W18" s="38"/>
      <c r="X18" s="38"/>
      <c r="Y18" s="38"/>
      <c r="Z18" s="38"/>
      <c r="AA18" s="38"/>
      <c r="AB18" s="38"/>
      <c r="AC18" s="38"/>
      <c r="AD18" s="38"/>
      <c r="AE18" s="38"/>
      <c r="AF18" s="38"/>
      <c r="AG18" s="38"/>
      <c r="AH18" s="38"/>
    </row>
    <row r="19" spans="1:34" s="3" customFormat="1" ht="50.15" customHeight="1" thickTop="1" thickBot="1" x14ac:dyDescent="0.3">
      <c r="A19" s="98">
        <f>'PANEL DE CONTROL DISTRITAL'!A18</f>
        <v>4</v>
      </c>
      <c r="B19" s="100" t="str">
        <f>'PANEL DE CONTROL DISTRITAL'!B18</f>
        <v>Conciliación de Credenciales para Votar.</v>
      </c>
      <c r="C19" s="97" t="str">
        <f>'PANEL DE CONTROL DISTRITAL'!C18</f>
        <v>Responsable de Módulo</v>
      </c>
      <c r="D19" s="101" t="str">
        <f>'PANEL DE CONTROL DISTRITAL'!D18</f>
        <v>Credenciales disponibles para entrega.</v>
      </c>
      <c r="E19" s="97" t="str">
        <f>'PANEL DE CONTROL DISTRITAL'!E18</f>
        <v>[(Credenciales recibidas - Credenciales inconsistentes) / Credenciales recibidas] x 100</v>
      </c>
      <c r="F19" s="102" t="str">
        <f>'PANEL DE CONTROL DISTRITAL'!F18</f>
        <v>Semanal (remesa)</v>
      </c>
      <c r="G19" s="103">
        <f>'PANEL DE CONTROL DISTRITAL'!G18</f>
        <v>0.9</v>
      </c>
      <c r="H19" s="27" t="str">
        <f>'PANEL DE CONTROL DISTRITAL'!H18</f>
        <v xml:space="preserve">Credenciales Recibidas - Credenciales inconsistentes </v>
      </c>
      <c r="I19" s="25">
        <v>206</v>
      </c>
      <c r="J19" s="25">
        <v>696</v>
      </c>
      <c r="K19" s="25">
        <v>934</v>
      </c>
      <c r="L19" s="25">
        <v>940</v>
      </c>
      <c r="M19" s="25">
        <v>875</v>
      </c>
      <c r="N19" s="25">
        <v>919</v>
      </c>
      <c r="O19" s="25">
        <v>907</v>
      </c>
      <c r="P19" s="25">
        <v>887</v>
      </c>
      <c r="Q19" s="25">
        <v>733</v>
      </c>
      <c r="R19" s="25">
        <v>1001</v>
      </c>
      <c r="S19" s="25">
        <v>902</v>
      </c>
      <c r="T19" s="25">
        <v>835</v>
      </c>
      <c r="U19" s="25">
        <v>824</v>
      </c>
      <c r="V19" s="99">
        <f>IFERROR(SUM(I19:U19)/SUM(I20:U20),0)</f>
        <v>0.99990619136960601</v>
      </c>
    </row>
    <row r="20" spans="1:34" s="3" customFormat="1" ht="50.15" customHeight="1" thickTop="1" thickBot="1" x14ac:dyDescent="0.3">
      <c r="A20" s="98"/>
      <c r="B20" s="100"/>
      <c r="C20" s="97"/>
      <c r="D20" s="101"/>
      <c r="E20" s="97"/>
      <c r="F20" s="102"/>
      <c r="G20" s="103"/>
      <c r="H20" s="27" t="str">
        <f>'PANEL DE CONTROL DISTRITAL'!H19</f>
        <v xml:space="preserve">Credenciales recibidas </v>
      </c>
      <c r="I20" s="37">
        <v>206</v>
      </c>
      <c r="J20" s="37">
        <v>697</v>
      </c>
      <c r="K20" s="37">
        <v>934</v>
      </c>
      <c r="L20" s="37">
        <v>940</v>
      </c>
      <c r="M20" s="37">
        <v>875</v>
      </c>
      <c r="N20" s="37">
        <v>919</v>
      </c>
      <c r="O20" s="37">
        <v>907</v>
      </c>
      <c r="P20" s="37">
        <v>887</v>
      </c>
      <c r="Q20" s="37">
        <v>733</v>
      </c>
      <c r="R20" s="37">
        <v>1001</v>
      </c>
      <c r="S20" s="37">
        <v>902</v>
      </c>
      <c r="T20" s="37">
        <v>835</v>
      </c>
      <c r="U20" s="37">
        <v>824</v>
      </c>
      <c r="V20" s="99"/>
    </row>
    <row r="21" spans="1:34" s="39" customFormat="1" ht="8.15" customHeight="1" thickTop="1" thickBot="1" x14ac:dyDescent="0.3">
      <c r="A21" s="40"/>
      <c r="B21" s="41"/>
      <c r="C21" s="42"/>
      <c r="D21" s="43"/>
      <c r="E21" s="42"/>
      <c r="F21" s="44"/>
      <c r="G21" s="45"/>
      <c r="H21" s="46"/>
      <c r="I21" s="47"/>
      <c r="J21" s="47"/>
      <c r="K21" s="47"/>
      <c r="L21" s="47"/>
      <c r="M21" s="47"/>
      <c r="N21" s="47"/>
      <c r="O21" s="47"/>
      <c r="P21" s="47"/>
      <c r="Q21" s="47"/>
      <c r="R21" s="47"/>
      <c r="S21" s="47"/>
      <c r="T21" s="47"/>
      <c r="U21" s="47"/>
      <c r="V21" s="48"/>
      <c r="W21" s="38"/>
      <c r="X21" s="38"/>
      <c r="Y21" s="38"/>
      <c r="Z21" s="38"/>
      <c r="AA21" s="38"/>
      <c r="AB21" s="38"/>
      <c r="AC21" s="38"/>
      <c r="AD21" s="38"/>
      <c r="AE21" s="38"/>
      <c r="AF21" s="38"/>
      <c r="AG21" s="38"/>
      <c r="AH21" s="38"/>
    </row>
    <row r="22" spans="1:34" s="3" customFormat="1" ht="50.15" customHeight="1" thickTop="1" thickBot="1" x14ac:dyDescent="0.3">
      <c r="A22" s="98">
        <f>'PANEL DE CONTROL DISTRITAL'!A21</f>
        <v>5</v>
      </c>
      <c r="B22" s="100" t="str">
        <f>'PANEL DE CONTROL DISTRITAL'!B21</f>
        <v>Conciliación de Credenciales para Votar.</v>
      </c>
      <c r="C22" s="97" t="str">
        <f>'PANEL DE CONTROL DISTRITAL'!C21</f>
        <v>Responsable de Módulo</v>
      </c>
      <c r="D22" s="101" t="str">
        <f>'PANEL DE CONTROL DISTRITAL'!D21</f>
        <v>Arqueo de credenciales.</v>
      </c>
      <c r="E22" s="97" t="str">
        <f>'PANEL DE CONTROL DISTRITAL'!E21</f>
        <v>(Credenciales disponibles (físicas) / Credenciales disponibles registradas en SIIRFE-MAC) x 100</v>
      </c>
      <c r="F22" s="102" t="str">
        <f>'PANEL DE CONTROL DISTRITAL'!F21</f>
        <v>Semanal (remesa)</v>
      </c>
      <c r="G22" s="103">
        <f>'PANEL DE CONTROL DISTRITAL'!G21</f>
        <v>1</v>
      </c>
      <c r="H22" s="27" t="str">
        <f>'PANEL DE CONTROL DISTRITAL'!H21</f>
        <v>Credenciales disponibles (físicas)</v>
      </c>
      <c r="I22" s="25">
        <v>708</v>
      </c>
      <c r="J22" s="25">
        <v>1160</v>
      </c>
      <c r="K22" s="25">
        <v>1503</v>
      </c>
      <c r="L22" s="25">
        <v>1583</v>
      </c>
      <c r="M22" s="25">
        <v>1589</v>
      </c>
      <c r="N22" s="25">
        <v>1663</v>
      </c>
      <c r="O22" s="25">
        <v>1714</v>
      </c>
      <c r="P22" s="25">
        <v>1747</v>
      </c>
      <c r="Q22" s="25">
        <v>1530</v>
      </c>
      <c r="R22" s="25">
        <v>1714</v>
      </c>
      <c r="S22" s="25">
        <v>1788</v>
      </c>
      <c r="T22" s="25">
        <v>1767</v>
      </c>
      <c r="U22" s="25">
        <v>1802</v>
      </c>
      <c r="V22" s="99">
        <f>IFERROR(SUM(I22:U22)/SUM(I23:U23),0)</f>
        <v>1</v>
      </c>
    </row>
    <row r="23" spans="1:34" s="3" customFormat="1" ht="50.15" customHeight="1" thickTop="1" thickBot="1" x14ac:dyDescent="0.3">
      <c r="A23" s="98"/>
      <c r="B23" s="100"/>
      <c r="C23" s="97"/>
      <c r="D23" s="101"/>
      <c r="E23" s="97"/>
      <c r="F23" s="102"/>
      <c r="G23" s="103"/>
      <c r="H23" s="27" t="str">
        <f>'PANEL DE CONTROL DISTRITAL'!H22</f>
        <v>Credenciales disponibles registradas en SIIRFE</v>
      </c>
      <c r="I23" s="37">
        <v>708</v>
      </c>
      <c r="J23" s="37">
        <v>1160</v>
      </c>
      <c r="K23" s="37">
        <v>1503</v>
      </c>
      <c r="L23" s="37">
        <v>1583</v>
      </c>
      <c r="M23" s="37">
        <v>1589</v>
      </c>
      <c r="N23" s="37">
        <v>1663</v>
      </c>
      <c r="O23" s="37">
        <v>1714</v>
      </c>
      <c r="P23" s="37">
        <v>1747</v>
      </c>
      <c r="Q23" s="37">
        <v>1530</v>
      </c>
      <c r="R23" s="37">
        <v>1714</v>
      </c>
      <c r="S23" s="37">
        <v>1788</v>
      </c>
      <c r="T23" s="37">
        <v>1767</v>
      </c>
      <c r="U23" s="37">
        <v>1802</v>
      </c>
      <c r="V23" s="99"/>
    </row>
    <row r="24" spans="1:34" s="4" customFormat="1" ht="7.5" customHeight="1" thickTop="1" thickBot="1" x14ac:dyDescent="0.3">
      <c r="A24" s="98"/>
      <c r="B24" s="98"/>
      <c r="C24" s="98"/>
      <c r="D24" s="98"/>
      <c r="E24" s="98"/>
      <c r="F24" s="98"/>
      <c r="G24" s="98"/>
      <c r="H24" s="98"/>
      <c r="I24" s="98"/>
      <c r="J24" s="98"/>
      <c r="K24" s="98"/>
      <c r="L24" s="98"/>
      <c r="M24" s="98"/>
      <c r="N24" s="98"/>
      <c r="O24" s="98"/>
      <c r="P24" s="98"/>
      <c r="Q24" s="98"/>
      <c r="R24" s="98"/>
      <c r="S24" s="98"/>
      <c r="T24" s="98"/>
      <c r="U24" s="98"/>
      <c r="V24" s="98"/>
    </row>
    <row r="25" spans="1:34" ht="50.15" customHeight="1" thickTop="1" thickBot="1" x14ac:dyDescent="0.3">
      <c r="A25" s="98">
        <f>'PANEL DE CONTROL DISTRITAL'!A24</f>
        <v>6</v>
      </c>
      <c r="B25" s="100" t="str">
        <f>'PANEL DE CONTROL DISTRITAL'!B24</f>
        <v>Entrega de la Credencial para Votar.</v>
      </c>
      <c r="C25" s="97" t="str">
        <f>'PANEL DE CONTROL DISTRITAL'!C24</f>
        <v>Operador de Equipo Tecnológico</v>
      </c>
      <c r="D25" s="101" t="str">
        <f>'PANEL DE CONTROL DISTRITAL'!D24</f>
        <v>Efectividad de entrega de CPV en MAC.</v>
      </c>
      <c r="E25" s="97" t="str">
        <f>'PANEL DE CONTROL DISTRITAL'!E24</f>
        <v>(Total de credenciales entregadas / Total de ciudadanas y ciudadanos que acuden al MAC a recoger su credencial) x 100</v>
      </c>
      <c r="F25" s="102" t="str">
        <f>'PANEL DE CONTROL DISTRITAL'!F24</f>
        <v>Semanal (remesa)</v>
      </c>
      <c r="G25" s="103">
        <f>'PANEL DE CONTROL DISTRITAL'!G24</f>
        <v>0.9</v>
      </c>
      <c r="H25" s="27" t="str">
        <f>'PANEL DE CONTROL DISTRITAL'!H24</f>
        <v xml:space="preserve">Total de credenciales entregadas </v>
      </c>
      <c r="I25" s="25">
        <v>18</v>
      </c>
      <c r="J25" s="25">
        <v>244</v>
      </c>
      <c r="K25" s="25">
        <v>591</v>
      </c>
      <c r="L25" s="25">
        <v>860</v>
      </c>
      <c r="M25" s="25">
        <v>824</v>
      </c>
      <c r="N25" s="25">
        <v>844</v>
      </c>
      <c r="O25" s="25">
        <v>856</v>
      </c>
      <c r="P25" s="25">
        <v>854</v>
      </c>
      <c r="Q25" s="25">
        <v>950</v>
      </c>
      <c r="R25" s="25">
        <v>806</v>
      </c>
      <c r="S25" s="25">
        <v>828</v>
      </c>
      <c r="T25" s="25">
        <v>856</v>
      </c>
      <c r="U25" s="25">
        <v>789</v>
      </c>
      <c r="V25" s="99">
        <f>IFERROR(SUM(I25:U25)/SUM(I26:U26),0)</f>
        <v>0.99924949072584968</v>
      </c>
    </row>
    <row r="26" spans="1:34" ht="50.15" customHeight="1" thickTop="1" thickBot="1" x14ac:dyDescent="0.3">
      <c r="A26" s="98"/>
      <c r="B26" s="100"/>
      <c r="C26" s="97"/>
      <c r="D26" s="101"/>
      <c r="E26" s="97"/>
      <c r="F26" s="102"/>
      <c r="G26" s="103"/>
      <c r="H26" s="27" t="str">
        <f>'PANEL DE CONTROL DISTRITAL'!H25</f>
        <v xml:space="preserve"> Total de ciudadanos que acuden a MAC a recoger su credencial</v>
      </c>
      <c r="I26" s="37">
        <v>18</v>
      </c>
      <c r="J26" s="37">
        <v>244</v>
      </c>
      <c r="K26" s="37">
        <v>591</v>
      </c>
      <c r="L26" s="37">
        <v>860</v>
      </c>
      <c r="M26" s="37">
        <v>824</v>
      </c>
      <c r="N26" s="37">
        <v>844</v>
      </c>
      <c r="O26" s="37">
        <v>859</v>
      </c>
      <c r="P26" s="37">
        <v>855</v>
      </c>
      <c r="Q26" s="37">
        <v>951</v>
      </c>
      <c r="R26" s="37">
        <v>807</v>
      </c>
      <c r="S26" s="37">
        <v>828</v>
      </c>
      <c r="T26" s="37">
        <v>857</v>
      </c>
      <c r="U26" s="37">
        <v>789</v>
      </c>
      <c r="V26" s="99"/>
    </row>
    <row r="27" spans="1:34" ht="15.75" customHeight="1" thickTop="1" x14ac:dyDescent="0.25">
      <c r="B27" s="1" t="s">
        <v>19</v>
      </c>
      <c r="H27" s="49"/>
      <c r="I27" s="50"/>
      <c r="J27" s="50"/>
      <c r="K27" s="50"/>
      <c r="L27" s="50"/>
      <c r="M27" s="50"/>
      <c r="N27" s="50"/>
      <c r="O27" s="50"/>
      <c r="P27" s="50"/>
      <c r="Q27" s="50"/>
      <c r="R27" s="50"/>
      <c r="S27" s="50"/>
      <c r="T27" s="50"/>
      <c r="U27" s="50"/>
      <c r="V27" s="14"/>
    </row>
    <row r="28" spans="1:34" ht="15.75" customHeight="1" x14ac:dyDescent="0.25">
      <c r="H28" s="51"/>
    </row>
    <row r="29" spans="1:34" ht="15.75" customHeight="1" x14ac:dyDescent="0.25">
      <c r="H29" s="51"/>
    </row>
    <row r="30" spans="1:34" ht="15.75" customHeight="1" x14ac:dyDescent="0.25">
      <c r="H30" s="51"/>
    </row>
    <row r="31" spans="1:34" ht="39" customHeight="1" x14ac:dyDescent="0.25">
      <c r="H31" s="51"/>
    </row>
    <row r="32" spans="1:34" ht="30" customHeight="1" x14ac:dyDescent="0.25">
      <c r="H32" s="51"/>
    </row>
    <row r="33" spans="2:8" ht="30" customHeight="1" thickBot="1" x14ac:dyDescent="0.3">
      <c r="H33" s="51"/>
    </row>
    <row r="34" spans="2:8" ht="30" customHeight="1" thickTop="1" thickBot="1" x14ac:dyDescent="0.3">
      <c r="B34" s="110" t="s">
        <v>16</v>
      </c>
      <c r="C34" s="110"/>
      <c r="D34" s="110"/>
      <c r="E34" s="110"/>
      <c r="F34" s="110"/>
      <c r="G34" s="110"/>
      <c r="H34" s="110"/>
    </row>
    <row r="35" spans="2:8" ht="30" customHeight="1" thickTop="1" thickBot="1" x14ac:dyDescent="0.3">
      <c r="B35" s="111" t="s">
        <v>17</v>
      </c>
      <c r="C35" s="111"/>
      <c r="D35" s="111"/>
      <c r="E35" s="111"/>
      <c r="F35" s="111"/>
      <c r="G35" s="112"/>
      <c r="H35" s="55" t="s">
        <v>18</v>
      </c>
    </row>
    <row r="36" spans="2:8" ht="30" customHeight="1" thickTop="1" x14ac:dyDescent="0.25">
      <c r="B36" s="104"/>
      <c r="C36" s="105"/>
      <c r="D36" s="105"/>
      <c r="E36" s="105"/>
      <c r="F36" s="105"/>
      <c r="G36" s="106"/>
      <c r="H36" s="104"/>
    </row>
    <row r="37" spans="2:8" ht="30" customHeight="1" thickBot="1" x14ac:dyDescent="0.3">
      <c r="B37" s="107"/>
      <c r="C37" s="108"/>
      <c r="D37" s="108"/>
      <c r="E37" s="108"/>
      <c r="F37" s="108"/>
      <c r="G37" s="109"/>
      <c r="H37" s="107"/>
    </row>
    <row r="38" spans="2:8" ht="35.15" customHeight="1" thickTop="1" x14ac:dyDescent="0.25"/>
    <row r="39" spans="2:8" ht="8.15" customHeight="1" x14ac:dyDescent="0.25"/>
    <row r="40" spans="2:8" ht="35.15" customHeight="1" x14ac:dyDescent="0.25"/>
    <row r="41" spans="2:8" ht="35.15" customHeight="1" x14ac:dyDescent="0.25"/>
    <row r="42" spans="2:8" ht="8.15" customHeight="1" x14ac:dyDescent="0.25"/>
    <row r="43" spans="2:8" ht="35.15" customHeight="1" x14ac:dyDescent="0.25"/>
    <row r="44" spans="2:8" ht="43.5" customHeight="1" x14ac:dyDescent="0.25"/>
    <row r="45" spans="2:8" ht="8.15" customHeight="1" x14ac:dyDescent="0.25"/>
    <row r="46" spans="2:8" ht="35.15" customHeight="1" x14ac:dyDescent="0.25"/>
    <row r="47" spans="2:8" ht="35.15" customHeight="1" x14ac:dyDescent="0.25"/>
    <row r="48" spans="2:8" ht="39" customHeight="1" x14ac:dyDescent="0.25"/>
  </sheetData>
  <mergeCells count="68">
    <mergeCell ref="B35:G35"/>
    <mergeCell ref="B36:G37"/>
    <mergeCell ref="H36:H37"/>
    <mergeCell ref="A24:V24"/>
    <mergeCell ref="A25:A26"/>
    <mergeCell ref="B25:B26"/>
    <mergeCell ref="C25:C26"/>
    <mergeCell ref="D25:D26"/>
    <mergeCell ref="E25:E26"/>
    <mergeCell ref="F25:F26"/>
    <mergeCell ref="G25:G26"/>
    <mergeCell ref="V25:V26"/>
    <mergeCell ref="F10:F11"/>
    <mergeCell ref="G10:G11"/>
    <mergeCell ref="V10:V11"/>
    <mergeCell ref="A1:V1"/>
    <mergeCell ref="F2:G2"/>
    <mergeCell ref="A4:V4"/>
    <mergeCell ref="A5:V5"/>
    <mergeCell ref="A6:A9"/>
    <mergeCell ref="B6:H6"/>
    <mergeCell ref="I6:U6"/>
    <mergeCell ref="V6:V9"/>
    <mergeCell ref="B7:D7"/>
    <mergeCell ref="E7:H7"/>
    <mergeCell ref="I7:U7"/>
    <mergeCell ref="B8:U8"/>
    <mergeCell ref="E16:E17"/>
    <mergeCell ref="A10:A11"/>
    <mergeCell ref="B10:B11"/>
    <mergeCell ref="C10:C11"/>
    <mergeCell ref="D10:D11"/>
    <mergeCell ref="A15:V15"/>
    <mergeCell ref="A12:V12"/>
    <mergeCell ref="A13:A14"/>
    <mergeCell ref="B13:B14"/>
    <mergeCell ref="C13:C14"/>
    <mergeCell ref="D13:D14"/>
    <mergeCell ref="E13:E14"/>
    <mergeCell ref="F13:F14"/>
    <mergeCell ref="G13:G14"/>
    <mergeCell ref="V13:V14"/>
    <mergeCell ref="E10:E11"/>
    <mergeCell ref="F16:F17"/>
    <mergeCell ref="G16:G17"/>
    <mergeCell ref="V16:V17"/>
    <mergeCell ref="A18:V18"/>
    <mergeCell ref="A19:A20"/>
    <mergeCell ref="B19:B20"/>
    <mergeCell ref="C19:C20"/>
    <mergeCell ref="D19:D20"/>
    <mergeCell ref="E19:E20"/>
    <mergeCell ref="F19:F20"/>
    <mergeCell ref="G19:G20"/>
    <mergeCell ref="V19:V20"/>
    <mergeCell ref="A16:A17"/>
    <mergeCell ref="B16:B17"/>
    <mergeCell ref="C16:C17"/>
    <mergeCell ref="D16:D17"/>
    <mergeCell ref="F22:F23"/>
    <mergeCell ref="G22:G23"/>
    <mergeCell ref="V22:V23"/>
    <mergeCell ref="B34:H34"/>
    <mergeCell ref="A22:A23"/>
    <mergeCell ref="B22:B23"/>
    <mergeCell ref="C22:C23"/>
    <mergeCell ref="D22:D23"/>
    <mergeCell ref="E22:E23"/>
  </mergeCells>
  <conditionalFormatting sqref="V10">
    <cfRule type="cellIs" dxfId="288" priority="21" operator="greaterThan">
      <formula>95%</formula>
    </cfRule>
    <cfRule type="cellIs" dxfId="287" priority="22" operator="greaterThanOrEqual">
      <formula>90%</formula>
    </cfRule>
    <cfRule type="cellIs" dxfId="286" priority="23" operator="lessThan">
      <formula>89.99%</formula>
    </cfRule>
  </conditionalFormatting>
  <conditionalFormatting sqref="V13">
    <cfRule type="cellIs" dxfId="285" priority="18" operator="greaterThan">
      <formula>95%</formula>
    </cfRule>
    <cfRule type="cellIs" dxfId="284" priority="19" operator="greaterThanOrEqual">
      <formula>90%</formula>
    </cfRule>
    <cfRule type="cellIs" dxfId="283" priority="20" operator="lessThan">
      <formula>89.99%</formula>
    </cfRule>
  </conditionalFormatting>
  <conditionalFormatting sqref="V19">
    <cfRule type="cellIs" dxfId="282" priority="12" operator="greaterThan">
      <formula>95%</formula>
    </cfRule>
    <cfRule type="cellIs" dxfId="281" priority="13" operator="greaterThanOrEqual">
      <formula>90%</formula>
    </cfRule>
    <cfRule type="cellIs" dxfId="280" priority="14" operator="lessThan">
      <formula>89.99%</formula>
    </cfRule>
  </conditionalFormatting>
  <conditionalFormatting sqref="V22">
    <cfRule type="cellIs" dxfId="279" priority="4" operator="greaterThanOrEqual">
      <formula>100%</formula>
    </cfRule>
    <cfRule type="cellIs" dxfId="278" priority="5" operator="lessThan">
      <formula>99.99%</formula>
    </cfRule>
  </conditionalFormatting>
  <conditionalFormatting sqref="V25">
    <cfRule type="cellIs" dxfId="277" priority="6" operator="greaterThan">
      <formula>95%</formula>
    </cfRule>
    <cfRule type="cellIs" dxfId="276" priority="7" operator="greaterThanOrEqual">
      <formula>90%</formula>
    </cfRule>
    <cfRule type="cellIs" dxfId="275" priority="8" operator="lessThan">
      <formula>89.99%</formula>
    </cfRule>
  </conditionalFormatting>
  <conditionalFormatting sqref="V16">
    <cfRule type="cellIs" dxfId="274" priority="1" operator="greaterThan">
      <formula>95%</formula>
    </cfRule>
    <cfRule type="cellIs" dxfId="273" priority="2" operator="greaterThanOrEqual">
      <formula>90%</formula>
    </cfRule>
    <cfRule type="cellIs" dxfId="272" priority="3" operator="lessThan">
      <formula>89.99%</formula>
    </cfRule>
  </conditionalFormatting>
  <conditionalFormatting sqref="I21:U21">
    <cfRule type="colorScale" priority="529">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4FDE6205-C01A-40AA-8732-A71ED7925132}"/>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401B0-BF80-4735-B71D-360B7996082E}">
  <sheetPr>
    <tabColor rgb="FF972958"/>
  </sheetPr>
  <dimension ref="A1:AH48"/>
  <sheetViews>
    <sheetView showGridLines="0" topLeftCell="B4" zoomScale="55" zoomScaleNormal="55" workbookViewId="0">
      <selection activeCell="U25" sqref="U25:U26"/>
    </sheetView>
  </sheetViews>
  <sheetFormatPr baseColWidth="10" defaultColWidth="11.453125" defaultRowHeight="30" customHeight="1" x14ac:dyDescent="0.25"/>
  <cols>
    <col min="1" max="1" width="10.54296875" style="1" bestFit="1" customWidth="1"/>
    <col min="2" max="2" width="19.08984375" style="1" bestFit="1" customWidth="1"/>
    <col min="3" max="3" width="19.08984375" style="1" customWidth="1"/>
    <col min="4" max="4" width="14.36328125" style="1" customWidth="1"/>
    <col min="5" max="5" width="21" style="1" customWidth="1"/>
    <col min="6" max="6" width="12.90625" style="1" customWidth="1"/>
    <col min="7" max="7" width="10.36328125" style="1" bestFit="1" customWidth="1"/>
    <col min="8" max="8" width="14.54296875" style="1" customWidth="1"/>
    <col min="9" max="21" width="10.6328125" style="1" customWidth="1"/>
    <col min="22" max="22" width="22.6328125" style="1" customWidth="1"/>
    <col min="23" max="16384" width="11.453125" style="1"/>
  </cols>
  <sheetData>
    <row r="1" spans="1:34" ht="40.5" customHeight="1" x14ac:dyDescent="0.25">
      <c r="A1" s="58" t="str">
        <f>'PANEL DE CONTROL DISTRITAL'!A1:Q1</f>
        <v>INSTITUTO NACIONAL ELECTORAL
SISTEMA DE GESTIÓN DE LA CALIDAD
CIUDAD DE MÉXICO</v>
      </c>
      <c r="B1" s="58"/>
      <c r="C1" s="58"/>
      <c r="D1" s="58"/>
      <c r="E1" s="58"/>
      <c r="F1" s="58"/>
      <c r="G1" s="58"/>
      <c r="H1" s="58"/>
      <c r="I1" s="58"/>
      <c r="J1" s="58"/>
      <c r="K1" s="58"/>
      <c r="L1" s="58"/>
      <c r="M1" s="58"/>
      <c r="N1" s="58"/>
      <c r="O1" s="58"/>
      <c r="P1" s="58"/>
      <c r="Q1" s="58"/>
      <c r="R1" s="58"/>
      <c r="S1" s="58"/>
      <c r="T1" s="58"/>
      <c r="U1" s="58"/>
      <c r="V1" s="58"/>
    </row>
    <row r="2" spans="1:34" ht="33.75" customHeight="1" x14ac:dyDescent="0.25">
      <c r="A2" s="12"/>
      <c r="B2" s="12"/>
      <c r="C2" s="12"/>
      <c r="D2" s="9" t="s">
        <v>13</v>
      </c>
      <c r="E2" s="9">
        <v>11</v>
      </c>
      <c r="F2" s="60" t="s">
        <v>14</v>
      </c>
      <c r="G2" s="60"/>
      <c r="H2" s="22">
        <v>91151</v>
      </c>
      <c r="I2" s="21"/>
      <c r="J2" s="21"/>
      <c r="K2" s="21"/>
      <c r="L2" s="21"/>
      <c r="M2" s="21"/>
      <c r="N2" s="21"/>
      <c r="O2" s="12"/>
      <c r="P2" s="12"/>
      <c r="Q2" s="12"/>
      <c r="R2" s="12"/>
      <c r="S2" s="12"/>
      <c r="T2" s="12"/>
      <c r="U2" s="12"/>
      <c r="V2" s="53"/>
      <c r="W2" s="17"/>
    </row>
    <row r="3" spans="1:34" ht="11.25" customHeight="1" thickBot="1" x14ac:dyDescent="0.3">
      <c r="A3" s="12"/>
      <c r="B3" s="6"/>
      <c r="C3" s="6"/>
      <c r="D3" s="6"/>
      <c r="E3" s="6"/>
      <c r="F3" s="6"/>
      <c r="G3" s="6"/>
      <c r="H3" s="6"/>
      <c r="I3" s="6"/>
      <c r="J3" s="6"/>
      <c r="K3" s="6"/>
      <c r="L3" s="6"/>
      <c r="M3" s="6"/>
      <c r="N3" s="6"/>
      <c r="O3" s="6"/>
      <c r="P3" s="6"/>
      <c r="Q3" s="6"/>
      <c r="R3" s="6"/>
      <c r="S3" s="6"/>
      <c r="T3" s="6"/>
      <c r="U3" s="6"/>
    </row>
    <row r="4" spans="1:34" ht="30" customHeight="1" thickTop="1" thickBot="1" x14ac:dyDescent="0.3">
      <c r="A4" s="87" t="s">
        <v>15</v>
      </c>
      <c r="B4" s="88"/>
      <c r="C4" s="88"/>
      <c r="D4" s="88"/>
      <c r="E4" s="88"/>
      <c r="F4" s="88"/>
      <c r="G4" s="88"/>
      <c r="H4" s="88"/>
      <c r="I4" s="88"/>
      <c r="J4" s="88"/>
      <c r="K4" s="88"/>
      <c r="L4" s="88"/>
      <c r="M4" s="88"/>
      <c r="N4" s="88"/>
      <c r="O4" s="88"/>
      <c r="P4" s="88"/>
      <c r="Q4" s="88"/>
      <c r="R4" s="88"/>
      <c r="S4" s="88"/>
      <c r="T4" s="88"/>
      <c r="U4" s="88"/>
      <c r="V4" s="89"/>
      <c r="X4" s="20"/>
    </row>
    <row r="5" spans="1:34" ht="5.25" customHeight="1" thickTop="1" thickBot="1" x14ac:dyDescent="0.3">
      <c r="A5" s="90"/>
      <c r="B5" s="91"/>
      <c r="C5" s="91"/>
      <c r="D5" s="91"/>
      <c r="E5" s="91"/>
      <c r="F5" s="91"/>
      <c r="G5" s="91"/>
      <c r="H5" s="91"/>
      <c r="I5" s="91"/>
      <c r="J5" s="91"/>
      <c r="K5" s="91"/>
      <c r="L5" s="91"/>
      <c r="M5" s="91"/>
      <c r="N5" s="91"/>
      <c r="O5" s="91"/>
      <c r="P5" s="91"/>
      <c r="Q5" s="91"/>
      <c r="R5" s="91"/>
      <c r="S5" s="91"/>
      <c r="T5" s="91"/>
      <c r="U5" s="91"/>
      <c r="V5" s="92"/>
    </row>
    <row r="6" spans="1:34" ht="18" customHeight="1" thickTop="1" thickBot="1" x14ac:dyDescent="0.3">
      <c r="A6" s="84" t="str">
        <f>'PANEL DE CONTROL DISTRITAL'!A6</f>
        <v>Número</v>
      </c>
      <c r="B6" s="85" t="str">
        <f>'PANEL DE CONTROL DISTRITAL'!B6</f>
        <v xml:space="preserve">PROCESOS SUSTANTIVOS E INDICADORES </v>
      </c>
      <c r="C6" s="85"/>
      <c r="D6" s="85"/>
      <c r="E6" s="85"/>
      <c r="F6" s="85"/>
      <c r="G6" s="85"/>
      <c r="H6" s="85"/>
      <c r="I6" s="93" t="s">
        <v>11</v>
      </c>
      <c r="J6" s="93"/>
      <c r="K6" s="93"/>
      <c r="L6" s="93"/>
      <c r="M6" s="93"/>
      <c r="N6" s="93"/>
      <c r="O6" s="93"/>
      <c r="P6" s="93"/>
      <c r="Q6" s="93"/>
      <c r="R6" s="93"/>
      <c r="S6" s="93"/>
      <c r="T6" s="93"/>
      <c r="U6" s="93"/>
      <c r="V6" s="86" t="s">
        <v>7</v>
      </c>
    </row>
    <row r="7" spans="1:34" ht="17.25" customHeight="1" thickTop="1" thickBot="1" x14ac:dyDescent="0.3">
      <c r="A7" s="84"/>
      <c r="B7" s="85" t="str">
        <f>'PANEL DE CONTROL DISTRITAL'!B7</f>
        <v>DESCRIPCIÓN</v>
      </c>
      <c r="C7" s="85"/>
      <c r="D7" s="85"/>
      <c r="E7" s="85" t="str">
        <f>'PANEL DE CONTROL DISTRITAL'!E7</f>
        <v>MEDICIÓN</v>
      </c>
      <c r="F7" s="85"/>
      <c r="G7" s="85"/>
      <c r="H7" s="85"/>
      <c r="I7" s="94" t="s">
        <v>57</v>
      </c>
      <c r="J7" s="94"/>
      <c r="K7" s="94"/>
      <c r="L7" s="94"/>
      <c r="M7" s="94"/>
      <c r="N7" s="94"/>
      <c r="O7" s="94"/>
      <c r="P7" s="94"/>
      <c r="Q7" s="94"/>
      <c r="R7" s="94"/>
      <c r="S7" s="94"/>
      <c r="T7" s="94"/>
      <c r="U7" s="94"/>
      <c r="V7" s="86"/>
    </row>
    <row r="8" spans="1:34" ht="5.25" customHeight="1" thickTop="1" thickBot="1" x14ac:dyDescent="0.3">
      <c r="A8" s="84"/>
      <c r="B8" s="95"/>
      <c r="C8" s="96"/>
      <c r="D8" s="96"/>
      <c r="E8" s="96"/>
      <c r="F8" s="96"/>
      <c r="G8" s="96"/>
      <c r="H8" s="96"/>
      <c r="I8" s="96"/>
      <c r="J8" s="96"/>
      <c r="K8" s="96"/>
      <c r="L8" s="96"/>
      <c r="M8" s="96"/>
      <c r="N8" s="96"/>
      <c r="O8" s="96"/>
      <c r="P8" s="96"/>
      <c r="Q8" s="96"/>
      <c r="R8" s="96"/>
      <c r="S8" s="96"/>
      <c r="T8" s="96"/>
      <c r="U8" s="96"/>
      <c r="V8" s="86"/>
    </row>
    <row r="9" spans="1:34" s="2" customFormat="1" ht="29.25" customHeight="1" thickTop="1" thickBot="1" x14ac:dyDescent="0.3">
      <c r="A9" s="8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36" t="str">
        <f>'PANEL DE CONTROL DISTRITAL'!H8</f>
        <v>Nominativo</v>
      </c>
      <c r="I9" s="29" t="str">
        <f>'090151'!I9</f>
        <v>2024-28</v>
      </c>
      <c r="J9" s="29" t="str">
        <f>'090151'!J9</f>
        <v>2024-29</v>
      </c>
      <c r="K9" s="29" t="str">
        <f>'090151'!K9</f>
        <v>2024-30</v>
      </c>
      <c r="L9" s="29" t="str">
        <f>'090151'!L9</f>
        <v>2024-31</v>
      </c>
      <c r="M9" s="29" t="str">
        <f>'090151'!M9</f>
        <v>2024-32</v>
      </c>
      <c r="N9" s="29" t="str">
        <f>'090151'!N9</f>
        <v>2024-33</v>
      </c>
      <c r="O9" s="29" t="str">
        <f>'090151'!O9</f>
        <v>2024-34</v>
      </c>
      <c r="P9" s="29" t="str">
        <f>'090151'!P9</f>
        <v>2024-35</v>
      </c>
      <c r="Q9" s="29" t="str">
        <f>'090151'!Q9</f>
        <v>2024-36</v>
      </c>
      <c r="R9" s="29" t="str">
        <f>'090151'!R9</f>
        <v>2024-37</v>
      </c>
      <c r="S9" s="29" t="str">
        <f>'090151'!S9</f>
        <v>2024-38</v>
      </c>
      <c r="T9" s="29" t="str">
        <f>'090151'!T9</f>
        <v>2024-39</v>
      </c>
      <c r="U9" s="29" t="str">
        <f>'090151'!U9</f>
        <v>2024-40</v>
      </c>
      <c r="V9" s="86"/>
    </row>
    <row r="10" spans="1:34" s="2" customFormat="1" ht="50.15" customHeight="1" thickTop="1" thickBot="1" x14ac:dyDescent="0.3">
      <c r="A10" s="98">
        <f>'PANEL DE CONTROL DISTRITAL'!A9</f>
        <v>1</v>
      </c>
      <c r="B10" s="100" t="str">
        <f>'PANEL DE CONTROL DISTRITAL'!B9</f>
        <v>Entrevista</v>
      </c>
      <c r="C10" s="97" t="str">
        <f>'PANEL DE CONTROL DISTRITAL'!C9</f>
        <v xml:space="preserve"> Auxiliar de Atención Ciudadana</v>
      </c>
      <c r="D10" s="101" t="str">
        <f>'PANEL DE CONTROL DISTRITAL'!D9</f>
        <v>Fichas requisitadas correctamente.</v>
      </c>
      <c r="E10" s="97" t="str">
        <f>'PANEL DE CONTROL DISTRITAL'!E9</f>
        <v>(Fichas requisitadas correctamente / Fichas revisadas en la muestra del 10%) x 100</v>
      </c>
      <c r="F10" s="102" t="str">
        <f>'PANEL DE CONTROL DISTRITAL'!F9</f>
        <v>Semanal (remesa)</v>
      </c>
      <c r="G10" s="103">
        <f>'PANEL DE CONTROL DISTRITAL'!G9</f>
        <v>0.9</v>
      </c>
      <c r="H10" s="27" t="str">
        <f>'PANEL DE CONTROL DISTRITAL'!H9</f>
        <v>Fichas requistadas correctamente</v>
      </c>
      <c r="I10" s="25">
        <v>40</v>
      </c>
      <c r="J10" s="25">
        <v>145</v>
      </c>
      <c r="K10" s="25">
        <v>145</v>
      </c>
      <c r="L10" s="25">
        <v>102</v>
      </c>
      <c r="M10" s="25">
        <v>140</v>
      </c>
      <c r="N10" s="25">
        <v>135</v>
      </c>
      <c r="O10" s="25">
        <v>130</v>
      </c>
      <c r="P10" s="25">
        <v>145</v>
      </c>
      <c r="Q10" s="25">
        <v>127</v>
      </c>
      <c r="R10" s="25">
        <v>113</v>
      </c>
      <c r="S10" s="25">
        <v>95</v>
      </c>
      <c r="T10" s="25">
        <v>100</v>
      </c>
      <c r="U10" s="25">
        <v>122</v>
      </c>
      <c r="V10" s="99">
        <f>IFERROR(SUM(I10:U10)/SUM(I11:U11),0)</f>
        <v>0.9802547770700637</v>
      </c>
    </row>
    <row r="11" spans="1:34" s="2" customFormat="1" ht="50.15" customHeight="1" thickTop="1" thickBot="1" x14ac:dyDescent="0.3">
      <c r="A11" s="98"/>
      <c r="B11" s="100"/>
      <c r="C11" s="97"/>
      <c r="D11" s="101"/>
      <c r="E11" s="97"/>
      <c r="F11" s="102"/>
      <c r="G11" s="103"/>
      <c r="H11" s="27" t="str">
        <f>'PANEL DE CONTROL DISTRITAL'!H10</f>
        <v>Fichas revisadas en la Muestra del 10%</v>
      </c>
      <c r="I11" s="37">
        <v>40</v>
      </c>
      <c r="J11" s="37">
        <v>145</v>
      </c>
      <c r="K11" s="37">
        <v>145</v>
      </c>
      <c r="L11" s="37">
        <v>127</v>
      </c>
      <c r="M11" s="37">
        <v>140</v>
      </c>
      <c r="N11" s="37">
        <v>135</v>
      </c>
      <c r="O11" s="37">
        <v>130</v>
      </c>
      <c r="P11" s="37">
        <v>145</v>
      </c>
      <c r="Q11" s="37">
        <v>127</v>
      </c>
      <c r="R11" s="37">
        <v>113</v>
      </c>
      <c r="S11" s="37">
        <v>95</v>
      </c>
      <c r="T11" s="37">
        <v>100</v>
      </c>
      <c r="U11" s="37">
        <v>128</v>
      </c>
      <c r="V11" s="99"/>
    </row>
    <row r="12" spans="1:34" s="39" customFormat="1" ht="8.15" customHeight="1" thickTop="1" thickBot="1" x14ac:dyDescent="0.3">
      <c r="A12" s="98"/>
      <c r="B12" s="98"/>
      <c r="C12" s="98"/>
      <c r="D12" s="98"/>
      <c r="E12" s="98"/>
      <c r="F12" s="98"/>
      <c r="G12" s="98"/>
      <c r="H12" s="98"/>
      <c r="I12" s="98"/>
      <c r="J12" s="98"/>
      <c r="K12" s="98"/>
      <c r="L12" s="98"/>
      <c r="M12" s="98"/>
      <c r="N12" s="98"/>
      <c r="O12" s="98"/>
      <c r="P12" s="98"/>
      <c r="Q12" s="98"/>
      <c r="R12" s="98"/>
      <c r="S12" s="98"/>
      <c r="T12" s="98"/>
      <c r="U12" s="98"/>
      <c r="V12" s="98"/>
      <c r="W12" s="38"/>
      <c r="X12" s="38"/>
      <c r="Y12" s="38"/>
      <c r="Z12" s="38"/>
      <c r="AA12" s="38"/>
      <c r="AB12" s="38"/>
      <c r="AC12" s="38"/>
      <c r="AD12" s="38"/>
      <c r="AE12" s="38"/>
      <c r="AF12" s="38"/>
      <c r="AG12" s="38"/>
      <c r="AH12" s="38"/>
    </row>
    <row r="13" spans="1:34" s="3" customFormat="1" ht="50.15" customHeight="1" thickTop="1" thickBot="1" x14ac:dyDescent="0.3">
      <c r="A13" s="98">
        <f>'PANEL DE CONTROL DISTRITAL'!A12</f>
        <v>2</v>
      </c>
      <c r="B13" s="100" t="str">
        <f>'PANEL DE CONTROL DISTRITAL'!B12</f>
        <v>Trámite</v>
      </c>
      <c r="C13" s="97" t="str">
        <f>'PANEL DE CONTROL DISTRITAL'!C12</f>
        <v>Operador de Equipo Tecnológico</v>
      </c>
      <c r="D13" s="101" t="str">
        <f>'PANEL DE CONTROL DISTRITAL'!D12</f>
        <v>Trámites exitosos.</v>
      </c>
      <c r="E13" s="97" t="str">
        <f>'PANEL DE CONTROL DISTRITAL'!E12</f>
        <v>(Número de trámites exitosos / Número de trámites aplicados) x 100</v>
      </c>
      <c r="F13" s="102" t="str">
        <f>'PANEL DE CONTROL DISTRITAL'!F12</f>
        <v>Semanal (remesa)</v>
      </c>
      <c r="G13" s="103">
        <f>'PANEL DE CONTROL DISTRITAL'!G12</f>
        <v>0.9</v>
      </c>
      <c r="H13" s="27" t="str">
        <f>'PANEL DE CONTROL DISTRITAL'!H12</f>
        <v>Número de trámites exitosos</v>
      </c>
      <c r="I13" s="25">
        <v>372</v>
      </c>
      <c r="J13" s="25">
        <v>1473</v>
      </c>
      <c r="K13" s="25">
        <v>1452</v>
      </c>
      <c r="L13" s="25">
        <v>1261</v>
      </c>
      <c r="M13" s="25">
        <v>1352</v>
      </c>
      <c r="N13" s="25">
        <v>1328</v>
      </c>
      <c r="O13" s="25">
        <v>1285</v>
      </c>
      <c r="P13" s="25">
        <v>1445</v>
      </c>
      <c r="Q13" s="25">
        <v>1262</v>
      </c>
      <c r="R13" s="25">
        <v>1127</v>
      </c>
      <c r="S13" s="25">
        <v>936</v>
      </c>
      <c r="T13" s="25">
        <v>977</v>
      </c>
      <c r="U13" s="25">
        <v>940</v>
      </c>
      <c r="V13" s="99">
        <f>IFERROR(SUM(I13:U13)/SUM(I14:U14),0)</f>
        <v>0.9758757859617605</v>
      </c>
    </row>
    <row r="14" spans="1:34" s="3" customFormat="1" ht="50.15" customHeight="1" thickTop="1" thickBot="1" x14ac:dyDescent="0.3">
      <c r="A14" s="98"/>
      <c r="B14" s="100"/>
      <c r="C14" s="97"/>
      <c r="D14" s="101"/>
      <c r="E14" s="97"/>
      <c r="F14" s="102"/>
      <c r="G14" s="103"/>
      <c r="H14" s="27" t="str">
        <f>'PANEL DE CONTROL DISTRITAL'!H13</f>
        <v>Número de trámites aplicados</v>
      </c>
      <c r="I14" s="37">
        <v>372</v>
      </c>
      <c r="J14" s="37">
        <v>1475</v>
      </c>
      <c r="K14" s="37">
        <v>1453</v>
      </c>
      <c r="L14" s="37">
        <v>1264</v>
      </c>
      <c r="M14" s="37">
        <v>1354</v>
      </c>
      <c r="N14" s="37">
        <v>1331</v>
      </c>
      <c r="O14" s="37">
        <v>1290</v>
      </c>
      <c r="P14" s="37">
        <v>1450</v>
      </c>
      <c r="Q14" s="37">
        <v>1264</v>
      </c>
      <c r="R14" s="37">
        <v>1130</v>
      </c>
      <c r="S14" s="37">
        <v>941</v>
      </c>
      <c r="T14" s="37">
        <v>984</v>
      </c>
      <c r="U14" s="37">
        <v>1278</v>
      </c>
      <c r="V14" s="99"/>
    </row>
    <row r="15" spans="1:34" s="39" customFormat="1" ht="8.15" customHeight="1" thickTop="1" thickBot="1" x14ac:dyDescent="0.3">
      <c r="A15" s="98"/>
      <c r="B15" s="98"/>
      <c r="C15" s="98"/>
      <c r="D15" s="98"/>
      <c r="E15" s="98"/>
      <c r="F15" s="98"/>
      <c r="G15" s="98"/>
      <c r="H15" s="98"/>
      <c r="I15" s="98"/>
      <c r="J15" s="98"/>
      <c r="K15" s="98"/>
      <c r="L15" s="98"/>
      <c r="M15" s="98"/>
      <c r="N15" s="98"/>
      <c r="O15" s="98"/>
      <c r="P15" s="98"/>
      <c r="Q15" s="98"/>
      <c r="R15" s="98"/>
      <c r="S15" s="98"/>
      <c r="T15" s="98"/>
      <c r="U15" s="98"/>
      <c r="V15" s="98"/>
      <c r="W15" s="38"/>
      <c r="X15" s="38"/>
      <c r="Y15" s="38"/>
      <c r="Z15" s="38"/>
      <c r="AA15" s="38"/>
      <c r="AB15" s="38"/>
      <c r="AC15" s="38"/>
      <c r="AD15" s="38"/>
      <c r="AE15" s="38"/>
      <c r="AF15" s="38"/>
      <c r="AG15" s="38"/>
      <c r="AH15" s="38"/>
    </row>
    <row r="16" spans="1:34" s="3" customFormat="1" ht="50.15" customHeight="1" thickTop="1" thickBot="1" x14ac:dyDescent="0.3">
      <c r="A16" s="98">
        <f>'PANEL DE CONTROL DISTRITAL'!A15</f>
        <v>3</v>
      </c>
      <c r="B16" s="100" t="str">
        <f>'PANEL DE CONTROL DISTRITAL'!B15</f>
        <v>Transferencia de la Información.</v>
      </c>
      <c r="C16" s="97" t="str">
        <f>'PANEL DE CONTROL DISTRITAL'!C15</f>
        <v>Responsable de Módulo</v>
      </c>
      <c r="D16" s="101" t="str">
        <f>'PANEL DE CONTROL DISTRITAL'!D15</f>
        <v>Reenvíos exitosos.</v>
      </c>
      <c r="E16" s="97" t="str">
        <f>'PANEL DE CONTROL DISTRITAL'!E15</f>
        <v>(Ejecución de los scripts de reenvío de notificaciones / Solicitud de reenvíos de scripts requeridos) x100</v>
      </c>
      <c r="F16" s="102" t="str">
        <f>'PANEL DE CONTROL DISTRITAL'!F15</f>
        <v>Semanal (remesa)</v>
      </c>
      <c r="G16" s="103">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99">
        <f>IFERROR(SUM(I16:U16)/SUM(I17:U17),1)</f>
        <v>1</v>
      </c>
    </row>
    <row r="17" spans="1:34" s="3" customFormat="1" ht="50.15" customHeight="1" thickTop="1" thickBot="1" x14ac:dyDescent="0.3">
      <c r="A17" s="98"/>
      <c r="B17" s="100"/>
      <c r="C17" s="97"/>
      <c r="D17" s="101"/>
      <c r="E17" s="97"/>
      <c r="F17" s="102"/>
      <c r="G17" s="103"/>
      <c r="H17" s="27" t="str">
        <f>'PANEL DE CONTROL DISTRITAL'!H16</f>
        <v>Solicitud de reevíos de scripts requeridos</v>
      </c>
      <c r="I17" s="37">
        <v>0</v>
      </c>
      <c r="J17" s="37">
        <v>0</v>
      </c>
      <c r="K17" s="37">
        <v>0</v>
      </c>
      <c r="L17" s="37">
        <v>0</v>
      </c>
      <c r="M17" s="37">
        <v>0</v>
      </c>
      <c r="N17" s="37">
        <v>0</v>
      </c>
      <c r="O17" s="37">
        <v>0</v>
      </c>
      <c r="P17" s="37">
        <v>0</v>
      </c>
      <c r="Q17" s="37">
        <v>0</v>
      </c>
      <c r="R17" s="37">
        <v>0</v>
      </c>
      <c r="S17" s="37">
        <v>0</v>
      </c>
      <c r="T17" s="37">
        <v>0</v>
      </c>
      <c r="U17" s="37">
        <v>0</v>
      </c>
      <c r="V17" s="99"/>
    </row>
    <row r="18" spans="1:34" s="39" customFormat="1" ht="8.15" customHeight="1" thickTop="1" thickBot="1" x14ac:dyDescent="0.3">
      <c r="A18" s="98"/>
      <c r="B18" s="98"/>
      <c r="C18" s="98"/>
      <c r="D18" s="98"/>
      <c r="E18" s="98"/>
      <c r="F18" s="98"/>
      <c r="G18" s="98"/>
      <c r="H18" s="98"/>
      <c r="I18" s="98"/>
      <c r="J18" s="98"/>
      <c r="K18" s="98"/>
      <c r="L18" s="98"/>
      <c r="M18" s="98"/>
      <c r="N18" s="98"/>
      <c r="O18" s="98"/>
      <c r="P18" s="98"/>
      <c r="Q18" s="98"/>
      <c r="R18" s="98"/>
      <c r="S18" s="98"/>
      <c r="T18" s="98"/>
      <c r="U18" s="98"/>
      <c r="V18" s="98"/>
      <c r="W18" s="38"/>
      <c r="X18" s="38"/>
      <c r="Y18" s="38"/>
      <c r="Z18" s="38"/>
      <c r="AA18" s="38"/>
      <c r="AB18" s="38"/>
      <c r="AC18" s="38"/>
      <c r="AD18" s="38"/>
      <c r="AE18" s="38"/>
      <c r="AF18" s="38"/>
      <c r="AG18" s="38"/>
      <c r="AH18" s="38"/>
    </row>
    <row r="19" spans="1:34" s="3" customFormat="1" ht="50.15" customHeight="1" thickTop="1" thickBot="1" x14ac:dyDescent="0.3">
      <c r="A19" s="98">
        <f>'PANEL DE CONTROL DISTRITAL'!A18</f>
        <v>4</v>
      </c>
      <c r="B19" s="100" t="str">
        <f>'PANEL DE CONTROL DISTRITAL'!B18</f>
        <v>Conciliación de Credenciales para Votar.</v>
      </c>
      <c r="C19" s="97" t="str">
        <f>'PANEL DE CONTROL DISTRITAL'!C18</f>
        <v>Responsable de Módulo</v>
      </c>
      <c r="D19" s="101" t="str">
        <f>'PANEL DE CONTROL DISTRITAL'!D18</f>
        <v>Credenciales disponibles para entrega.</v>
      </c>
      <c r="E19" s="97" t="str">
        <f>'PANEL DE CONTROL DISTRITAL'!E18</f>
        <v>[(Credenciales recibidas - Credenciales inconsistentes) / Credenciales recibidas] x 100</v>
      </c>
      <c r="F19" s="102" t="str">
        <f>'PANEL DE CONTROL DISTRITAL'!F18</f>
        <v>Semanal (remesa)</v>
      </c>
      <c r="G19" s="103">
        <f>'PANEL DE CONTROL DISTRITAL'!G18</f>
        <v>0.9</v>
      </c>
      <c r="H19" s="27" t="str">
        <f>'PANEL DE CONTROL DISTRITAL'!H18</f>
        <v xml:space="preserve">Credenciales Recibidas - Credenciales inconsistentes </v>
      </c>
      <c r="I19" s="25">
        <v>185</v>
      </c>
      <c r="J19" s="25">
        <v>982</v>
      </c>
      <c r="K19" s="25">
        <v>1478</v>
      </c>
      <c r="L19" s="25">
        <v>1353</v>
      </c>
      <c r="M19" s="25">
        <v>1310</v>
      </c>
      <c r="N19" s="25">
        <v>1329</v>
      </c>
      <c r="O19" s="25">
        <v>1286</v>
      </c>
      <c r="P19" s="25">
        <v>1372</v>
      </c>
      <c r="Q19" s="25">
        <v>1197</v>
      </c>
      <c r="R19" s="25">
        <v>1368</v>
      </c>
      <c r="S19" s="25">
        <v>1020</v>
      </c>
      <c r="T19" s="25">
        <v>924</v>
      </c>
      <c r="U19" s="25">
        <v>1163</v>
      </c>
      <c r="V19" s="99">
        <f>IFERROR(SUM(I19:U19)/SUM(I20:U20),0)</f>
        <v>1</v>
      </c>
    </row>
    <row r="20" spans="1:34" s="3" customFormat="1" ht="50.15" customHeight="1" thickTop="1" thickBot="1" x14ac:dyDescent="0.3">
      <c r="A20" s="98"/>
      <c r="B20" s="100"/>
      <c r="C20" s="97"/>
      <c r="D20" s="101"/>
      <c r="E20" s="97"/>
      <c r="F20" s="102"/>
      <c r="G20" s="103"/>
      <c r="H20" s="27" t="str">
        <f>'PANEL DE CONTROL DISTRITAL'!H19</f>
        <v xml:space="preserve">Credenciales recibidas </v>
      </c>
      <c r="I20" s="37">
        <v>185</v>
      </c>
      <c r="J20" s="37">
        <v>982</v>
      </c>
      <c r="K20" s="37">
        <v>1478</v>
      </c>
      <c r="L20" s="37">
        <v>1353</v>
      </c>
      <c r="M20" s="37">
        <v>1310</v>
      </c>
      <c r="N20" s="37">
        <v>1329</v>
      </c>
      <c r="O20" s="37">
        <v>1286</v>
      </c>
      <c r="P20" s="37">
        <v>1372</v>
      </c>
      <c r="Q20" s="37">
        <v>1197</v>
      </c>
      <c r="R20" s="37">
        <v>1368</v>
      </c>
      <c r="S20" s="37">
        <v>1020</v>
      </c>
      <c r="T20" s="37">
        <v>924</v>
      </c>
      <c r="U20" s="37">
        <v>1163</v>
      </c>
      <c r="V20" s="99"/>
    </row>
    <row r="21" spans="1:34" s="39" customFormat="1" ht="8.15" customHeight="1" thickTop="1" thickBot="1" x14ac:dyDescent="0.3">
      <c r="A21" s="40"/>
      <c r="B21" s="41"/>
      <c r="C21" s="42"/>
      <c r="D21" s="43"/>
      <c r="E21" s="42"/>
      <c r="F21" s="44"/>
      <c r="G21" s="45"/>
      <c r="H21" s="46"/>
      <c r="I21" s="47"/>
      <c r="J21" s="47"/>
      <c r="K21" s="47"/>
      <c r="L21" s="47"/>
      <c r="M21" s="47"/>
      <c r="N21" s="47"/>
      <c r="O21" s="47"/>
      <c r="P21" s="47"/>
      <c r="Q21" s="47"/>
      <c r="R21" s="47"/>
      <c r="S21" s="47"/>
      <c r="T21" s="47"/>
      <c r="U21" s="47"/>
      <c r="V21" s="48"/>
      <c r="W21" s="38"/>
      <c r="X21" s="38"/>
      <c r="Y21" s="38"/>
      <c r="Z21" s="38"/>
      <c r="AA21" s="38"/>
      <c r="AB21" s="38"/>
      <c r="AC21" s="38"/>
      <c r="AD21" s="38"/>
      <c r="AE21" s="38"/>
      <c r="AF21" s="38"/>
      <c r="AG21" s="38"/>
      <c r="AH21" s="38"/>
    </row>
    <row r="22" spans="1:34" s="3" customFormat="1" ht="50.15" customHeight="1" thickTop="1" thickBot="1" x14ac:dyDescent="0.3">
      <c r="A22" s="98">
        <f>'PANEL DE CONTROL DISTRITAL'!A21</f>
        <v>5</v>
      </c>
      <c r="B22" s="100" t="str">
        <f>'PANEL DE CONTROL DISTRITAL'!B21</f>
        <v>Conciliación de Credenciales para Votar.</v>
      </c>
      <c r="C22" s="97" t="str">
        <f>'PANEL DE CONTROL DISTRITAL'!C21</f>
        <v>Responsable de Módulo</v>
      </c>
      <c r="D22" s="101" t="str">
        <f>'PANEL DE CONTROL DISTRITAL'!D21</f>
        <v>Arqueo de credenciales.</v>
      </c>
      <c r="E22" s="97" t="str">
        <f>'PANEL DE CONTROL DISTRITAL'!E21</f>
        <v>(Credenciales disponibles (físicas) / Credenciales disponibles registradas en SIIRFE-MAC) x 100</v>
      </c>
      <c r="F22" s="102" t="str">
        <f>'PANEL DE CONTROL DISTRITAL'!F21</f>
        <v>Semanal (remesa)</v>
      </c>
      <c r="G22" s="103">
        <f>'PANEL DE CONTROL DISTRITAL'!G21</f>
        <v>1</v>
      </c>
      <c r="H22" s="27" t="str">
        <f>'PANEL DE CONTROL DISTRITAL'!H21</f>
        <v>Credenciales disponibles (físicas)</v>
      </c>
      <c r="I22" s="25">
        <v>983</v>
      </c>
      <c r="J22" s="25">
        <v>1742</v>
      </c>
      <c r="K22" s="25">
        <v>2284</v>
      </c>
      <c r="L22" s="25">
        <v>2398</v>
      </c>
      <c r="M22" s="25">
        <v>2371</v>
      </c>
      <c r="N22" s="25">
        <v>2449</v>
      </c>
      <c r="O22" s="25">
        <v>2476</v>
      </c>
      <c r="P22" s="25">
        <v>2512</v>
      </c>
      <c r="Q22" s="25">
        <v>2373</v>
      </c>
      <c r="R22" s="25">
        <v>2272</v>
      </c>
      <c r="S22" s="25">
        <v>2104</v>
      </c>
      <c r="T22" s="25">
        <v>1987</v>
      </c>
      <c r="U22" s="25">
        <v>2180</v>
      </c>
      <c r="V22" s="99">
        <f>IFERROR(SUM(I22:U22)/SUM(I23:U23),0)</f>
        <v>1</v>
      </c>
    </row>
    <row r="23" spans="1:34" s="3" customFormat="1" ht="50.15" customHeight="1" thickTop="1" thickBot="1" x14ac:dyDescent="0.3">
      <c r="A23" s="98"/>
      <c r="B23" s="100"/>
      <c r="C23" s="97"/>
      <c r="D23" s="101"/>
      <c r="E23" s="97"/>
      <c r="F23" s="102"/>
      <c r="G23" s="103"/>
      <c r="H23" s="27" t="str">
        <f>'PANEL DE CONTROL DISTRITAL'!H22</f>
        <v>Credenciales disponibles registradas en SIIRFE</v>
      </c>
      <c r="I23" s="37">
        <v>983</v>
      </c>
      <c r="J23" s="37">
        <v>1742</v>
      </c>
      <c r="K23" s="37">
        <v>2284</v>
      </c>
      <c r="L23" s="37">
        <v>2398</v>
      </c>
      <c r="M23" s="37">
        <v>2371</v>
      </c>
      <c r="N23" s="37">
        <v>2449</v>
      </c>
      <c r="O23" s="37">
        <v>2476</v>
      </c>
      <c r="P23" s="37">
        <v>2512</v>
      </c>
      <c r="Q23" s="37">
        <v>2373</v>
      </c>
      <c r="R23" s="37">
        <v>2272</v>
      </c>
      <c r="S23" s="37">
        <v>2104</v>
      </c>
      <c r="T23" s="37">
        <v>1987</v>
      </c>
      <c r="U23" s="37">
        <v>2180</v>
      </c>
      <c r="V23" s="99"/>
    </row>
    <row r="24" spans="1:34" s="4" customFormat="1" ht="15" thickTop="1" thickBot="1" x14ac:dyDescent="0.3">
      <c r="A24" s="98"/>
      <c r="B24" s="98"/>
      <c r="C24" s="98"/>
      <c r="D24" s="98"/>
      <c r="E24" s="98"/>
      <c r="F24" s="98"/>
      <c r="G24" s="98"/>
      <c r="H24" s="98"/>
      <c r="I24" s="98"/>
      <c r="J24" s="98"/>
      <c r="K24" s="98"/>
      <c r="L24" s="98"/>
      <c r="M24" s="98"/>
      <c r="N24" s="98"/>
      <c r="O24" s="98"/>
      <c r="P24" s="98"/>
      <c r="Q24" s="98"/>
      <c r="R24" s="98"/>
      <c r="S24" s="98"/>
      <c r="T24" s="98"/>
      <c r="U24" s="98"/>
      <c r="V24" s="98"/>
    </row>
    <row r="25" spans="1:34" ht="50.15" customHeight="1" thickTop="1" thickBot="1" x14ac:dyDescent="0.3">
      <c r="A25" s="98">
        <f>'PANEL DE CONTROL DISTRITAL'!A24</f>
        <v>6</v>
      </c>
      <c r="B25" s="100" t="str">
        <f>'PANEL DE CONTROL DISTRITAL'!B24</f>
        <v>Entrega de la Credencial para Votar.</v>
      </c>
      <c r="C25" s="97" t="str">
        <f>'PANEL DE CONTROL DISTRITAL'!C24</f>
        <v>Operador de Equipo Tecnológico</v>
      </c>
      <c r="D25" s="101" t="str">
        <f>'PANEL DE CONTROL DISTRITAL'!D24</f>
        <v>Efectividad de entrega de CPV en MAC.</v>
      </c>
      <c r="E25" s="97" t="str">
        <f>'PANEL DE CONTROL DISTRITAL'!E24</f>
        <v>(Total de credenciales entregadas / Total de ciudadanas y ciudadanos que acuden al MAC a recoger su credencial) x 100</v>
      </c>
      <c r="F25" s="102" t="str">
        <f>'PANEL DE CONTROL DISTRITAL'!F24</f>
        <v>Semanal (remesa)</v>
      </c>
      <c r="G25" s="103">
        <f>'PANEL DE CONTROL DISTRITAL'!G24</f>
        <v>0.9</v>
      </c>
      <c r="H25" s="27" t="str">
        <f>'PANEL DE CONTROL DISTRITAL'!H24</f>
        <v xml:space="preserve">Total de credenciales entregadas </v>
      </c>
      <c r="I25" s="25">
        <v>30</v>
      </c>
      <c r="J25" s="25">
        <v>223</v>
      </c>
      <c r="K25" s="25">
        <v>936</v>
      </c>
      <c r="L25" s="25">
        <v>1239</v>
      </c>
      <c r="M25" s="25">
        <v>1273</v>
      </c>
      <c r="N25" s="25">
        <v>1250</v>
      </c>
      <c r="O25" s="25">
        <v>1259</v>
      </c>
      <c r="P25" s="25">
        <v>1336</v>
      </c>
      <c r="Q25" s="25">
        <v>1336</v>
      </c>
      <c r="R25" s="25">
        <v>1443</v>
      </c>
      <c r="S25" s="25">
        <v>1188</v>
      </c>
      <c r="T25" s="25">
        <v>1041</v>
      </c>
      <c r="U25" s="25">
        <v>970</v>
      </c>
      <c r="V25" s="99">
        <f>IFERROR(SUM(I25:U25)/SUM(I26:U26),0)</f>
        <v>0.99985213662575778</v>
      </c>
    </row>
    <row r="26" spans="1:34" ht="50.15" customHeight="1" thickTop="1" thickBot="1" x14ac:dyDescent="0.3">
      <c r="A26" s="98"/>
      <c r="B26" s="100"/>
      <c r="C26" s="97"/>
      <c r="D26" s="101"/>
      <c r="E26" s="97"/>
      <c r="F26" s="102"/>
      <c r="G26" s="103"/>
      <c r="H26" s="27" t="str">
        <f>'PANEL DE CONTROL DISTRITAL'!H25</f>
        <v xml:space="preserve"> Total de ciudadanos que acuden a MAC a recoger su credencial</v>
      </c>
      <c r="I26" s="37">
        <v>30</v>
      </c>
      <c r="J26" s="37">
        <v>223</v>
      </c>
      <c r="K26" s="37">
        <v>936</v>
      </c>
      <c r="L26" s="37">
        <v>1240</v>
      </c>
      <c r="M26" s="37">
        <v>1273</v>
      </c>
      <c r="N26" s="37">
        <v>1250</v>
      </c>
      <c r="O26" s="37">
        <v>1259</v>
      </c>
      <c r="P26" s="37">
        <v>1336</v>
      </c>
      <c r="Q26" s="37">
        <v>1336</v>
      </c>
      <c r="R26" s="37">
        <v>1443</v>
      </c>
      <c r="S26" s="37">
        <v>1188</v>
      </c>
      <c r="T26" s="37">
        <v>1041</v>
      </c>
      <c r="U26" s="37">
        <v>971</v>
      </c>
      <c r="V26" s="99"/>
    </row>
    <row r="27" spans="1:34" ht="15.75" customHeight="1" thickTop="1" x14ac:dyDescent="0.25">
      <c r="B27" s="1" t="s">
        <v>19</v>
      </c>
      <c r="H27" s="49"/>
      <c r="I27" s="50"/>
      <c r="J27" s="50"/>
      <c r="K27" s="50"/>
      <c r="L27" s="50"/>
      <c r="M27" s="50"/>
      <c r="N27" s="50"/>
      <c r="O27" s="50"/>
      <c r="P27" s="50"/>
      <c r="Q27" s="50"/>
      <c r="R27" s="50"/>
      <c r="S27" s="50"/>
      <c r="T27" s="50"/>
      <c r="U27" s="50"/>
      <c r="V27" s="14"/>
    </row>
    <row r="28" spans="1:34" ht="15.75" customHeight="1" x14ac:dyDescent="0.25">
      <c r="H28" s="51"/>
    </row>
    <row r="29" spans="1:34" ht="15.75" customHeight="1" x14ac:dyDescent="0.25">
      <c r="H29" s="51"/>
    </row>
    <row r="30" spans="1:34" ht="15.75" customHeight="1" x14ac:dyDescent="0.25">
      <c r="H30" s="51"/>
    </row>
    <row r="31" spans="1:34" ht="28.5" customHeight="1" x14ac:dyDescent="0.25">
      <c r="H31" s="51"/>
    </row>
    <row r="32" spans="1:34" ht="30" customHeight="1" x14ac:dyDescent="0.25">
      <c r="H32" s="51"/>
    </row>
    <row r="33" spans="2:8" ht="30" customHeight="1" thickBot="1" x14ac:dyDescent="0.3">
      <c r="H33" s="51"/>
    </row>
    <row r="34" spans="2:8" ht="30" customHeight="1" thickTop="1" thickBot="1" x14ac:dyDescent="0.3">
      <c r="B34" s="110" t="s">
        <v>16</v>
      </c>
      <c r="C34" s="110"/>
      <c r="D34" s="110"/>
      <c r="E34" s="110"/>
      <c r="F34" s="110"/>
      <c r="G34" s="110"/>
      <c r="H34" s="110"/>
    </row>
    <row r="35" spans="2:8" ht="30" customHeight="1" thickTop="1" thickBot="1" x14ac:dyDescent="0.3">
      <c r="B35" s="111" t="s">
        <v>17</v>
      </c>
      <c r="C35" s="111"/>
      <c r="D35" s="111"/>
      <c r="E35" s="111"/>
      <c r="F35" s="111"/>
      <c r="G35" s="112"/>
      <c r="H35" s="55" t="s">
        <v>18</v>
      </c>
    </row>
    <row r="36" spans="2:8" ht="30" customHeight="1" thickTop="1" x14ac:dyDescent="0.25">
      <c r="B36" s="104"/>
      <c r="C36" s="105"/>
      <c r="D36" s="105"/>
      <c r="E36" s="105"/>
      <c r="F36" s="105"/>
      <c r="G36" s="106"/>
      <c r="H36" s="104"/>
    </row>
    <row r="37" spans="2:8" ht="30" customHeight="1" thickBot="1" x14ac:dyDescent="0.3">
      <c r="B37" s="107"/>
      <c r="C37" s="108"/>
      <c r="D37" s="108"/>
      <c r="E37" s="108"/>
      <c r="F37" s="108"/>
      <c r="G37" s="109"/>
      <c r="H37" s="107"/>
    </row>
    <row r="38" spans="2:8" ht="35.15" customHeight="1" thickTop="1" x14ac:dyDescent="0.25"/>
    <row r="39" spans="2:8" ht="8.15" customHeight="1" x14ac:dyDescent="0.25"/>
    <row r="40" spans="2:8" ht="35.15" customHeight="1" x14ac:dyDescent="0.25"/>
    <row r="41" spans="2:8" ht="35.15" customHeight="1" x14ac:dyDescent="0.25"/>
    <row r="42" spans="2:8" ht="8.15" customHeight="1" x14ac:dyDescent="0.25"/>
    <row r="43" spans="2:8" ht="35.15" customHeight="1" x14ac:dyDescent="0.25"/>
    <row r="44" spans="2:8" ht="43.5" customHeight="1" x14ac:dyDescent="0.25"/>
    <row r="45" spans="2:8" ht="8.15" customHeight="1" x14ac:dyDescent="0.25"/>
    <row r="46" spans="2:8" ht="35.15" customHeight="1" x14ac:dyDescent="0.25"/>
    <row r="47" spans="2:8" ht="35.15" customHeight="1" x14ac:dyDescent="0.25"/>
    <row r="48" spans="2:8" ht="39" customHeight="1" x14ac:dyDescent="0.25"/>
  </sheetData>
  <mergeCells count="68">
    <mergeCell ref="B35:G35"/>
    <mergeCell ref="B36:G37"/>
    <mergeCell ref="H36:H37"/>
    <mergeCell ref="A24:V24"/>
    <mergeCell ref="A25:A26"/>
    <mergeCell ref="B25:B26"/>
    <mergeCell ref="C25:C26"/>
    <mergeCell ref="D25:D26"/>
    <mergeCell ref="E25:E26"/>
    <mergeCell ref="F25:F26"/>
    <mergeCell ref="G25:G26"/>
    <mergeCell ref="V25:V26"/>
    <mergeCell ref="F10:F11"/>
    <mergeCell ref="G10:G11"/>
    <mergeCell ref="V10:V11"/>
    <mergeCell ref="A1:V1"/>
    <mergeCell ref="F2:G2"/>
    <mergeCell ref="A4:V4"/>
    <mergeCell ref="A5:V5"/>
    <mergeCell ref="A6:A9"/>
    <mergeCell ref="B6:H6"/>
    <mergeCell ref="I6:U6"/>
    <mergeCell ref="V6:V9"/>
    <mergeCell ref="B7:D7"/>
    <mergeCell ref="E7:H7"/>
    <mergeCell ref="I7:U7"/>
    <mergeCell ref="B8:U8"/>
    <mergeCell ref="E16:E17"/>
    <mergeCell ref="A10:A11"/>
    <mergeCell ref="B10:B11"/>
    <mergeCell ref="C10:C11"/>
    <mergeCell ref="D10:D11"/>
    <mergeCell ref="A15:V15"/>
    <mergeCell ref="A12:V12"/>
    <mergeCell ref="A13:A14"/>
    <mergeCell ref="B13:B14"/>
    <mergeCell ref="C13:C14"/>
    <mergeCell ref="D13:D14"/>
    <mergeCell ref="E13:E14"/>
    <mergeCell ref="F13:F14"/>
    <mergeCell ref="G13:G14"/>
    <mergeCell ref="V13:V14"/>
    <mergeCell ref="E10:E11"/>
    <mergeCell ref="F16:F17"/>
    <mergeCell ref="G16:G17"/>
    <mergeCell ref="V16:V17"/>
    <mergeCell ref="A18:V18"/>
    <mergeCell ref="A19:A20"/>
    <mergeCell ref="B19:B20"/>
    <mergeCell ref="C19:C20"/>
    <mergeCell ref="D19:D20"/>
    <mergeCell ref="E19:E20"/>
    <mergeCell ref="F19:F20"/>
    <mergeCell ref="G19:G20"/>
    <mergeCell ref="V19:V20"/>
    <mergeCell ref="A16:A17"/>
    <mergeCell ref="B16:B17"/>
    <mergeCell ref="C16:C17"/>
    <mergeCell ref="D16:D17"/>
    <mergeCell ref="F22:F23"/>
    <mergeCell ref="G22:G23"/>
    <mergeCell ref="V22:V23"/>
    <mergeCell ref="B34:H34"/>
    <mergeCell ref="A22:A23"/>
    <mergeCell ref="B22:B23"/>
    <mergeCell ref="C22:C23"/>
    <mergeCell ref="D22:D23"/>
    <mergeCell ref="E22:E23"/>
  </mergeCells>
  <conditionalFormatting sqref="V10">
    <cfRule type="cellIs" dxfId="271" priority="21" operator="greaterThan">
      <formula>95%</formula>
    </cfRule>
    <cfRule type="cellIs" dxfId="270" priority="22" operator="greaterThanOrEqual">
      <formula>90%</formula>
    </cfRule>
    <cfRule type="cellIs" dxfId="269" priority="23" operator="lessThan">
      <formula>89.99%</formula>
    </cfRule>
  </conditionalFormatting>
  <conditionalFormatting sqref="V13">
    <cfRule type="cellIs" dxfId="268" priority="18" operator="greaterThan">
      <formula>95%</formula>
    </cfRule>
    <cfRule type="cellIs" dxfId="267" priority="19" operator="greaterThanOrEqual">
      <formula>90%</formula>
    </cfRule>
    <cfRule type="cellIs" dxfId="266" priority="20" operator="lessThan">
      <formula>89.99%</formula>
    </cfRule>
  </conditionalFormatting>
  <conditionalFormatting sqref="V19">
    <cfRule type="cellIs" dxfId="265" priority="12" operator="greaterThan">
      <formula>95%</formula>
    </cfRule>
    <cfRule type="cellIs" dxfId="264" priority="13" operator="greaterThanOrEqual">
      <formula>90%</formula>
    </cfRule>
    <cfRule type="cellIs" dxfId="263" priority="14" operator="lessThan">
      <formula>89.99%</formula>
    </cfRule>
  </conditionalFormatting>
  <conditionalFormatting sqref="V22">
    <cfRule type="cellIs" dxfId="262" priority="4" operator="greaterThanOrEqual">
      <formula>100%</formula>
    </cfRule>
    <cfRule type="cellIs" dxfId="261" priority="5" operator="lessThan">
      <formula>99.99%</formula>
    </cfRule>
  </conditionalFormatting>
  <conditionalFormatting sqref="V25">
    <cfRule type="cellIs" dxfId="260" priority="6" operator="greaterThan">
      <formula>95%</formula>
    </cfRule>
    <cfRule type="cellIs" dxfId="259" priority="7" operator="greaterThanOrEqual">
      <formula>90%</formula>
    </cfRule>
    <cfRule type="cellIs" dxfId="258" priority="8" operator="lessThan">
      <formula>89.99%</formula>
    </cfRule>
  </conditionalFormatting>
  <conditionalFormatting sqref="V16">
    <cfRule type="cellIs" dxfId="257" priority="1" operator="greaterThan">
      <formula>95%</formula>
    </cfRule>
    <cfRule type="cellIs" dxfId="256" priority="2" operator="greaterThanOrEqual">
      <formula>90%</formula>
    </cfRule>
    <cfRule type="cellIs" dxfId="255" priority="3" operator="lessThan">
      <formula>89.99%</formula>
    </cfRule>
  </conditionalFormatting>
  <conditionalFormatting sqref="I21:U21">
    <cfRule type="colorScale" priority="531">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342ADCD1-C3E9-4348-BF80-B37170F3E41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4EB95-2CD3-4C4B-B8DA-175EED5F1EF4}">
  <sheetPr>
    <tabColor rgb="FF002060"/>
  </sheetPr>
  <dimension ref="A1:AH48"/>
  <sheetViews>
    <sheetView showGridLines="0" topLeftCell="A14" zoomScale="55" zoomScaleNormal="55" workbookViewId="0">
      <selection activeCell="I25" sqref="I25:U26"/>
    </sheetView>
  </sheetViews>
  <sheetFormatPr baseColWidth="10" defaultColWidth="11.453125" defaultRowHeight="30" customHeight="1" x14ac:dyDescent="0.25"/>
  <cols>
    <col min="1" max="1" width="10.54296875" style="1" bestFit="1" customWidth="1"/>
    <col min="2" max="2" width="19.08984375" style="1" bestFit="1" customWidth="1"/>
    <col min="3" max="3" width="19.08984375" style="1" customWidth="1"/>
    <col min="4" max="4" width="14.36328125" style="1" customWidth="1"/>
    <col min="5" max="5" width="21" style="1" customWidth="1"/>
    <col min="6" max="6" width="12.90625" style="1" customWidth="1"/>
    <col min="7" max="7" width="10.36328125" style="1" bestFit="1" customWidth="1"/>
    <col min="8" max="8" width="14.54296875" style="1" customWidth="1"/>
    <col min="9" max="21" width="10.6328125" style="1" customWidth="1"/>
    <col min="22" max="22" width="22.6328125" style="1" customWidth="1"/>
    <col min="23" max="16384" width="11.453125" style="1"/>
  </cols>
  <sheetData>
    <row r="1" spans="1:34" ht="40.5" customHeight="1" x14ac:dyDescent="0.25">
      <c r="A1" s="58" t="str">
        <f>'PANEL DE CONTROL DISTRITAL'!A1:Q1</f>
        <v>INSTITUTO NACIONAL ELECTORAL
SISTEMA DE GESTIÓN DE LA CALIDAD
CIUDAD DE MÉXICO</v>
      </c>
      <c r="B1" s="58"/>
      <c r="C1" s="58"/>
      <c r="D1" s="58"/>
      <c r="E1" s="58"/>
      <c r="F1" s="58"/>
      <c r="G1" s="58"/>
      <c r="H1" s="58"/>
      <c r="I1" s="58"/>
      <c r="J1" s="58"/>
      <c r="K1" s="58"/>
      <c r="L1" s="58"/>
      <c r="M1" s="58"/>
      <c r="N1" s="58"/>
      <c r="O1" s="58"/>
      <c r="P1" s="58"/>
      <c r="Q1" s="58"/>
      <c r="R1" s="58"/>
      <c r="S1" s="58"/>
      <c r="T1" s="58"/>
      <c r="U1" s="58"/>
      <c r="V1" s="58"/>
    </row>
    <row r="2" spans="1:34" ht="33.75" customHeight="1" x14ac:dyDescent="0.25">
      <c r="A2" s="12"/>
      <c r="B2" s="12"/>
      <c r="C2" s="12"/>
      <c r="D2" s="9" t="s">
        <v>13</v>
      </c>
      <c r="E2" s="9">
        <v>12</v>
      </c>
      <c r="F2" s="60" t="s">
        <v>14</v>
      </c>
      <c r="G2" s="60"/>
      <c r="H2" s="22">
        <v>91251</v>
      </c>
      <c r="I2" s="21"/>
      <c r="J2" s="21"/>
      <c r="K2" s="21"/>
      <c r="L2" s="21"/>
      <c r="M2" s="21"/>
      <c r="N2" s="21"/>
      <c r="O2" s="12"/>
      <c r="P2" s="12"/>
      <c r="Q2" s="12"/>
      <c r="R2" s="12"/>
      <c r="S2" s="12"/>
      <c r="T2" s="12"/>
      <c r="U2" s="12"/>
      <c r="V2" s="53"/>
      <c r="W2" s="17"/>
    </row>
    <row r="3" spans="1:34" ht="11.25" customHeight="1" thickBot="1" x14ac:dyDescent="0.3">
      <c r="A3" s="12"/>
      <c r="B3" s="6"/>
      <c r="C3" s="6"/>
      <c r="D3" s="6"/>
      <c r="E3" s="6"/>
      <c r="F3" s="6"/>
      <c r="G3" s="6"/>
      <c r="H3" s="6"/>
      <c r="I3" s="6"/>
      <c r="J3" s="6"/>
      <c r="K3" s="6"/>
      <c r="L3" s="6"/>
      <c r="M3" s="6"/>
      <c r="N3" s="6"/>
      <c r="O3" s="6"/>
      <c r="P3" s="6"/>
      <c r="Q3" s="6"/>
      <c r="R3" s="6"/>
      <c r="S3" s="6"/>
      <c r="T3" s="6"/>
      <c r="U3" s="6"/>
    </row>
    <row r="4" spans="1:34" ht="30" customHeight="1" thickTop="1" thickBot="1" x14ac:dyDescent="0.3">
      <c r="A4" s="87" t="s">
        <v>15</v>
      </c>
      <c r="B4" s="88"/>
      <c r="C4" s="88"/>
      <c r="D4" s="88"/>
      <c r="E4" s="88"/>
      <c r="F4" s="88"/>
      <c r="G4" s="88"/>
      <c r="H4" s="88"/>
      <c r="I4" s="88"/>
      <c r="J4" s="88"/>
      <c r="K4" s="88"/>
      <c r="L4" s="88"/>
      <c r="M4" s="88"/>
      <c r="N4" s="88"/>
      <c r="O4" s="88"/>
      <c r="P4" s="88"/>
      <c r="Q4" s="88"/>
      <c r="R4" s="88"/>
      <c r="S4" s="88"/>
      <c r="T4" s="88"/>
      <c r="U4" s="88"/>
      <c r="V4" s="89"/>
      <c r="X4" s="20"/>
    </row>
    <row r="5" spans="1:34" ht="5.25" customHeight="1" thickTop="1" thickBot="1" x14ac:dyDescent="0.3">
      <c r="A5" s="90"/>
      <c r="B5" s="91"/>
      <c r="C5" s="91"/>
      <c r="D5" s="91"/>
      <c r="E5" s="91"/>
      <c r="F5" s="91"/>
      <c r="G5" s="91"/>
      <c r="H5" s="91"/>
      <c r="I5" s="91"/>
      <c r="J5" s="91"/>
      <c r="K5" s="91"/>
      <c r="L5" s="91"/>
      <c r="M5" s="91"/>
      <c r="N5" s="91"/>
      <c r="O5" s="91"/>
      <c r="P5" s="91"/>
      <c r="Q5" s="91"/>
      <c r="R5" s="91"/>
      <c r="S5" s="91"/>
      <c r="T5" s="91"/>
      <c r="U5" s="91"/>
      <c r="V5" s="92"/>
    </row>
    <row r="6" spans="1:34" ht="18" customHeight="1" thickTop="1" thickBot="1" x14ac:dyDescent="0.3">
      <c r="A6" s="84" t="str">
        <f>'PANEL DE CONTROL DISTRITAL'!A6</f>
        <v>Número</v>
      </c>
      <c r="B6" s="85" t="str">
        <f>'PANEL DE CONTROL DISTRITAL'!B6</f>
        <v xml:space="preserve">PROCESOS SUSTANTIVOS E INDICADORES </v>
      </c>
      <c r="C6" s="85"/>
      <c r="D6" s="85"/>
      <c r="E6" s="85"/>
      <c r="F6" s="85"/>
      <c r="G6" s="85"/>
      <c r="H6" s="85"/>
      <c r="I6" s="93" t="s">
        <v>11</v>
      </c>
      <c r="J6" s="93"/>
      <c r="K6" s="93"/>
      <c r="L6" s="93"/>
      <c r="M6" s="93"/>
      <c r="N6" s="93"/>
      <c r="O6" s="93"/>
      <c r="P6" s="93"/>
      <c r="Q6" s="93"/>
      <c r="R6" s="93"/>
      <c r="S6" s="93"/>
      <c r="T6" s="93"/>
      <c r="U6" s="93"/>
      <c r="V6" s="86" t="s">
        <v>7</v>
      </c>
    </row>
    <row r="7" spans="1:34" ht="17.25" customHeight="1" thickTop="1" thickBot="1" x14ac:dyDescent="0.3">
      <c r="A7" s="84"/>
      <c r="B7" s="85" t="str">
        <f>'PANEL DE CONTROL DISTRITAL'!B7</f>
        <v>DESCRIPCIÓN</v>
      </c>
      <c r="C7" s="85"/>
      <c r="D7" s="85"/>
      <c r="E7" s="85" t="str">
        <f>'PANEL DE CONTROL DISTRITAL'!E7</f>
        <v>MEDICIÓN</v>
      </c>
      <c r="F7" s="85"/>
      <c r="G7" s="85"/>
      <c r="H7" s="85"/>
      <c r="I7" s="94" t="s">
        <v>57</v>
      </c>
      <c r="J7" s="94"/>
      <c r="K7" s="94"/>
      <c r="L7" s="94"/>
      <c r="M7" s="94"/>
      <c r="N7" s="94"/>
      <c r="O7" s="94"/>
      <c r="P7" s="94"/>
      <c r="Q7" s="94"/>
      <c r="R7" s="94"/>
      <c r="S7" s="94"/>
      <c r="T7" s="94"/>
      <c r="U7" s="94"/>
      <c r="V7" s="86"/>
    </row>
    <row r="8" spans="1:34" ht="5.25" customHeight="1" thickTop="1" thickBot="1" x14ac:dyDescent="0.3">
      <c r="A8" s="84"/>
      <c r="B8" s="95"/>
      <c r="C8" s="96"/>
      <c r="D8" s="96"/>
      <c r="E8" s="96"/>
      <c r="F8" s="96"/>
      <c r="G8" s="96"/>
      <c r="H8" s="96"/>
      <c r="I8" s="96"/>
      <c r="J8" s="96"/>
      <c r="K8" s="96"/>
      <c r="L8" s="96"/>
      <c r="M8" s="96"/>
      <c r="N8" s="96"/>
      <c r="O8" s="96"/>
      <c r="P8" s="96"/>
      <c r="Q8" s="96"/>
      <c r="R8" s="96"/>
      <c r="S8" s="96"/>
      <c r="T8" s="96"/>
      <c r="U8" s="96"/>
      <c r="V8" s="86"/>
    </row>
    <row r="9" spans="1:34" s="2" customFormat="1" ht="29.25" customHeight="1" thickTop="1" thickBot="1" x14ac:dyDescent="0.3">
      <c r="A9" s="8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36" t="str">
        <f>'PANEL DE CONTROL DISTRITAL'!H8</f>
        <v>Nominativo</v>
      </c>
      <c r="I9" s="29" t="str">
        <f>'090151'!I9</f>
        <v>2024-28</v>
      </c>
      <c r="J9" s="29" t="str">
        <f>'090151'!J9</f>
        <v>2024-29</v>
      </c>
      <c r="K9" s="29" t="str">
        <f>'090151'!K9</f>
        <v>2024-30</v>
      </c>
      <c r="L9" s="29" t="str">
        <f>'090151'!L9</f>
        <v>2024-31</v>
      </c>
      <c r="M9" s="29" t="str">
        <f>'090151'!M9</f>
        <v>2024-32</v>
      </c>
      <c r="N9" s="29" t="str">
        <f>'090151'!N9</f>
        <v>2024-33</v>
      </c>
      <c r="O9" s="29" t="str">
        <f>'090151'!O9</f>
        <v>2024-34</v>
      </c>
      <c r="P9" s="29" t="str">
        <f>'090151'!P9</f>
        <v>2024-35</v>
      </c>
      <c r="Q9" s="29" t="str">
        <f>'090151'!Q9</f>
        <v>2024-36</v>
      </c>
      <c r="R9" s="29" t="str">
        <f>'090151'!R9</f>
        <v>2024-37</v>
      </c>
      <c r="S9" s="29" t="str">
        <f>'090151'!S9</f>
        <v>2024-38</v>
      </c>
      <c r="T9" s="29" t="str">
        <f>'090151'!T9</f>
        <v>2024-39</v>
      </c>
      <c r="U9" s="29" t="str">
        <f>'090151'!U9</f>
        <v>2024-40</v>
      </c>
      <c r="V9" s="86"/>
    </row>
    <row r="10" spans="1:34" s="2" customFormat="1" ht="50.15" customHeight="1" thickTop="1" thickBot="1" x14ac:dyDescent="0.3">
      <c r="A10" s="98">
        <f>'PANEL DE CONTROL DISTRITAL'!A9</f>
        <v>1</v>
      </c>
      <c r="B10" s="100" t="str">
        <f>'PANEL DE CONTROL DISTRITAL'!B9</f>
        <v>Entrevista</v>
      </c>
      <c r="C10" s="97" t="str">
        <f>'PANEL DE CONTROL DISTRITAL'!C9</f>
        <v xml:space="preserve"> Auxiliar de Atención Ciudadana</v>
      </c>
      <c r="D10" s="101" t="str">
        <f>'PANEL DE CONTROL DISTRITAL'!D9</f>
        <v>Fichas requisitadas correctamente.</v>
      </c>
      <c r="E10" s="97" t="str">
        <f>'PANEL DE CONTROL DISTRITAL'!E9</f>
        <v>(Fichas requisitadas correctamente / Fichas revisadas en la muestra del 10%) x 100</v>
      </c>
      <c r="F10" s="102" t="str">
        <f>'PANEL DE CONTROL DISTRITAL'!F9</f>
        <v>Semanal (remesa)</v>
      </c>
      <c r="G10" s="103">
        <f>'PANEL DE CONTROL DISTRITAL'!G9</f>
        <v>0.9</v>
      </c>
      <c r="H10" s="27" t="str">
        <f>'PANEL DE CONTROL DISTRITAL'!H9</f>
        <v>Fichas requistadas correctamente</v>
      </c>
      <c r="I10" s="25">
        <v>0</v>
      </c>
      <c r="J10" s="25">
        <v>128</v>
      </c>
      <c r="K10" s="25">
        <v>114</v>
      </c>
      <c r="L10" s="25">
        <v>105</v>
      </c>
      <c r="M10" s="25">
        <v>39</v>
      </c>
      <c r="N10" s="25">
        <v>101</v>
      </c>
      <c r="O10" s="25">
        <v>100</v>
      </c>
      <c r="P10" s="25">
        <v>112</v>
      </c>
      <c r="Q10" s="25">
        <v>109</v>
      </c>
      <c r="R10" s="25">
        <v>116</v>
      </c>
      <c r="S10" s="25">
        <v>112</v>
      </c>
      <c r="T10" s="25">
        <v>110</v>
      </c>
      <c r="U10" s="25">
        <v>122</v>
      </c>
      <c r="V10" s="99">
        <f>IFERROR(SUM(I10:U10)/SUM(I11:U11),0)</f>
        <v>1</v>
      </c>
    </row>
    <row r="11" spans="1:34" s="2" customFormat="1" ht="50.15" customHeight="1" thickTop="1" thickBot="1" x14ac:dyDescent="0.3">
      <c r="A11" s="98"/>
      <c r="B11" s="100"/>
      <c r="C11" s="97"/>
      <c r="D11" s="101"/>
      <c r="E11" s="97"/>
      <c r="F11" s="102"/>
      <c r="G11" s="103"/>
      <c r="H11" s="27" t="str">
        <f>'PANEL DE CONTROL DISTRITAL'!H10</f>
        <v>Fichas revisadas en la Muestra del 10%</v>
      </c>
      <c r="I11" s="37">
        <v>0</v>
      </c>
      <c r="J11" s="37">
        <v>128</v>
      </c>
      <c r="K11" s="37">
        <v>114</v>
      </c>
      <c r="L11" s="37">
        <v>105</v>
      </c>
      <c r="M11" s="37">
        <v>39</v>
      </c>
      <c r="N11" s="37">
        <v>101</v>
      </c>
      <c r="O11" s="37">
        <v>100</v>
      </c>
      <c r="P11" s="37">
        <v>112</v>
      </c>
      <c r="Q11" s="37">
        <v>109</v>
      </c>
      <c r="R11" s="37">
        <v>116</v>
      </c>
      <c r="S11" s="37">
        <v>112</v>
      </c>
      <c r="T11" s="37">
        <v>110</v>
      </c>
      <c r="U11" s="37">
        <v>122</v>
      </c>
      <c r="V11" s="99"/>
    </row>
    <row r="12" spans="1:34" s="39" customFormat="1" ht="8.15" customHeight="1" thickTop="1" thickBot="1" x14ac:dyDescent="0.3">
      <c r="A12" s="98"/>
      <c r="B12" s="98"/>
      <c r="C12" s="98"/>
      <c r="D12" s="98"/>
      <c r="E12" s="98"/>
      <c r="F12" s="98"/>
      <c r="G12" s="98"/>
      <c r="H12" s="98"/>
      <c r="I12" s="98"/>
      <c r="J12" s="98"/>
      <c r="K12" s="98"/>
      <c r="L12" s="98"/>
      <c r="M12" s="98"/>
      <c r="N12" s="98"/>
      <c r="O12" s="98"/>
      <c r="P12" s="98"/>
      <c r="Q12" s="98"/>
      <c r="R12" s="98"/>
      <c r="S12" s="98"/>
      <c r="T12" s="98"/>
      <c r="U12" s="98"/>
      <c r="V12" s="98"/>
      <c r="W12" s="38"/>
      <c r="X12" s="38"/>
      <c r="Y12" s="38"/>
      <c r="Z12" s="38"/>
      <c r="AA12" s="38"/>
      <c r="AB12" s="38"/>
      <c r="AC12" s="38"/>
      <c r="AD12" s="38"/>
      <c r="AE12" s="38"/>
      <c r="AF12" s="38"/>
      <c r="AG12" s="38"/>
      <c r="AH12" s="38"/>
    </row>
    <row r="13" spans="1:34" s="3" customFormat="1" ht="50.15" customHeight="1" thickTop="1" thickBot="1" x14ac:dyDescent="0.3">
      <c r="A13" s="98">
        <f>'PANEL DE CONTROL DISTRITAL'!A12</f>
        <v>2</v>
      </c>
      <c r="B13" s="100" t="str">
        <f>'PANEL DE CONTROL DISTRITAL'!B12</f>
        <v>Trámite</v>
      </c>
      <c r="C13" s="97" t="str">
        <f>'PANEL DE CONTROL DISTRITAL'!C12</f>
        <v>Operador de Equipo Tecnológico</v>
      </c>
      <c r="D13" s="101" t="str">
        <f>'PANEL DE CONTROL DISTRITAL'!D12</f>
        <v>Trámites exitosos.</v>
      </c>
      <c r="E13" s="97" t="str">
        <f>'PANEL DE CONTROL DISTRITAL'!E12</f>
        <v>(Número de trámites exitosos / Número de trámites aplicados) x 100</v>
      </c>
      <c r="F13" s="102" t="str">
        <f>'PANEL DE CONTROL DISTRITAL'!F12</f>
        <v>Semanal (remesa)</v>
      </c>
      <c r="G13" s="103">
        <f>'PANEL DE CONTROL DISTRITAL'!G12</f>
        <v>0.9</v>
      </c>
      <c r="H13" s="27" t="str">
        <f>'PANEL DE CONTROL DISTRITAL'!H12</f>
        <v>Número de trámites exitosos</v>
      </c>
      <c r="I13" s="25">
        <v>0</v>
      </c>
      <c r="J13" s="25">
        <v>1208</v>
      </c>
      <c r="K13" s="25">
        <v>1088</v>
      </c>
      <c r="L13" s="25">
        <v>994</v>
      </c>
      <c r="M13" s="25">
        <v>373</v>
      </c>
      <c r="N13" s="25">
        <v>977</v>
      </c>
      <c r="O13" s="25">
        <v>962</v>
      </c>
      <c r="P13" s="25">
        <v>1059</v>
      </c>
      <c r="Q13" s="25">
        <v>1023</v>
      </c>
      <c r="R13" s="25">
        <v>1101</v>
      </c>
      <c r="S13" s="25">
        <v>1057</v>
      </c>
      <c r="T13" s="25">
        <v>1031</v>
      </c>
      <c r="U13" s="25">
        <v>825</v>
      </c>
      <c r="V13" s="99">
        <f>IFERROR(SUM(I13:U13)/SUM(I14:U14),0)</f>
        <v>0.96853783739029642</v>
      </c>
    </row>
    <row r="14" spans="1:34" s="3" customFormat="1" ht="50.15" customHeight="1" thickTop="1" thickBot="1" x14ac:dyDescent="0.3">
      <c r="A14" s="98"/>
      <c r="B14" s="100"/>
      <c r="C14" s="97"/>
      <c r="D14" s="101"/>
      <c r="E14" s="97"/>
      <c r="F14" s="102"/>
      <c r="G14" s="103"/>
      <c r="H14" s="27" t="str">
        <f>'PANEL DE CONTROL DISTRITAL'!H13</f>
        <v>Número de trámites aplicados</v>
      </c>
      <c r="I14" s="37">
        <v>0</v>
      </c>
      <c r="J14" s="37">
        <v>1214</v>
      </c>
      <c r="K14" s="37">
        <v>1090</v>
      </c>
      <c r="L14" s="37">
        <v>995</v>
      </c>
      <c r="M14" s="37">
        <v>375</v>
      </c>
      <c r="N14" s="37">
        <v>981</v>
      </c>
      <c r="O14" s="37">
        <v>967</v>
      </c>
      <c r="P14" s="37">
        <v>1063</v>
      </c>
      <c r="Q14" s="37">
        <v>1029</v>
      </c>
      <c r="R14" s="37">
        <v>1107</v>
      </c>
      <c r="S14" s="37">
        <v>1063</v>
      </c>
      <c r="T14" s="37">
        <v>1041</v>
      </c>
      <c r="U14" s="37">
        <v>1153</v>
      </c>
      <c r="V14" s="99"/>
    </row>
    <row r="15" spans="1:34" s="39" customFormat="1" ht="8.15" customHeight="1" thickTop="1" thickBot="1" x14ac:dyDescent="0.3">
      <c r="A15" s="98"/>
      <c r="B15" s="98"/>
      <c r="C15" s="98"/>
      <c r="D15" s="98"/>
      <c r="E15" s="98"/>
      <c r="F15" s="98"/>
      <c r="G15" s="98"/>
      <c r="H15" s="98"/>
      <c r="I15" s="98"/>
      <c r="J15" s="98"/>
      <c r="K15" s="98"/>
      <c r="L15" s="98"/>
      <c r="M15" s="98"/>
      <c r="N15" s="98"/>
      <c r="O15" s="98"/>
      <c r="P15" s="98"/>
      <c r="Q15" s="98"/>
      <c r="R15" s="98"/>
      <c r="S15" s="98"/>
      <c r="T15" s="98"/>
      <c r="U15" s="98"/>
      <c r="V15" s="98"/>
      <c r="W15" s="38"/>
      <c r="X15" s="38"/>
      <c r="Y15" s="38"/>
      <c r="Z15" s="38"/>
      <c r="AA15" s="38"/>
      <c r="AB15" s="38"/>
      <c r="AC15" s="38"/>
      <c r="AD15" s="38"/>
      <c r="AE15" s="38"/>
      <c r="AF15" s="38"/>
      <c r="AG15" s="38"/>
      <c r="AH15" s="38"/>
    </row>
    <row r="16" spans="1:34" s="3" customFormat="1" ht="50.15" customHeight="1" thickTop="1" thickBot="1" x14ac:dyDescent="0.3">
      <c r="A16" s="98">
        <f>'PANEL DE CONTROL DISTRITAL'!A15</f>
        <v>3</v>
      </c>
      <c r="B16" s="100" t="str">
        <f>'PANEL DE CONTROL DISTRITAL'!B15</f>
        <v>Transferencia de la Información.</v>
      </c>
      <c r="C16" s="97" t="str">
        <f>'PANEL DE CONTROL DISTRITAL'!C15</f>
        <v>Responsable de Módulo</v>
      </c>
      <c r="D16" s="101" t="str">
        <f>'PANEL DE CONTROL DISTRITAL'!D15</f>
        <v>Reenvíos exitosos.</v>
      </c>
      <c r="E16" s="97" t="str">
        <f>'PANEL DE CONTROL DISTRITAL'!E15</f>
        <v>(Ejecución de los scripts de reenvío de notificaciones / Solicitud de reenvíos de scripts requeridos) x100</v>
      </c>
      <c r="F16" s="102" t="str">
        <f>'PANEL DE CONTROL DISTRITAL'!F15</f>
        <v>Semanal (remesa)</v>
      </c>
      <c r="G16" s="103">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99">
        <f>IFERROR(SUM(I16:U16)/SUM(I17:U17),1)</f>
        <v>1</v>
      </c>
    </row>
    <row r="17" spans="1:34" s="3" customFormat="1" ht="50.15" customHeight="1" thickTop="1" thickBot="1" x14ac:dyDescent="0.3">
      <c r="A17" s="98"/>
      <c r="B17" s="100"/>
      <c r="C17" s="97"/>
      <c r="D17" s="101"/>
      <c r="E17" s="97"/>
      <c r="F17" s="102"/>
      <c r="G17" s="103"/>
      <c r="H17" s="27" t="str">
        <f>'PANEL DE CONTROL DISTRITAL'!H16</f>
        <v>Solicitud de reevíos de scripts requeridos</v>
      </c>
      <c r="I17" s="37">
        <v>0</v>
      </c>
      <c r="J17" s="37">
        <v>0</v>
      </c>
      <c r="K17" s="37">
        <v>0</v>
      </c>
      <c r="L17" s="37">
        <v>0</v>
      </c>
      <c r="M17" s="37">
        <v>0</v>
      </c>
      <c r="N17" s="37">
        <v>0</v>
      </c>
      <c r="O17" s="37">
        <v>0</v>
      </c>
      <c r="P17" s="37">
        <v>0</v>
      </c>
      <c r="Q17" s="37">
        <v>0</v>
      </c>
      <c r="R17" s="37">
        <v>0</v>
      </c>
      <c r="S17" s="37">
        <v>0</v>
      </c>
      <c r="T17" s="37">
        <v>0</v>
      </c>
      <c r="U17" s="37">
        <v>0</v>
      </c>
      <c r="V17" s="99"/>
    </row>
    <row r="18" spans="1:34" s="39" customFormat="1" ht="8.15" customHeight="1" thickTop="1" thickBot="1" x14ac:dyDescent="0.3">
      <c r="A18" s="98"/>
      <c r="B18" s="98"/>
      <c r="C18" s="98"/>
      <c r="D18" s="98"/>
      <c r="E18" s="98"/>
      <c r="F18" s="98"/>
      <c r="G18" s="98"/>
      <c r="H18" s="98"/>
      <c r="I18" s="98"/>
      <c r="J18" s="98"/>
      <c r="K18" s="98"/>
      <c r="L18" s="98"/>
      <c r="M18" s="98"/>
      <c r="N18" s="98"/>
      <c r="O18" s="98"/>
      <c r="P18" s="98"/>
      <c r="Q18" s="98"/>
      <c r="R18" s="98"/>
      <c r="S18" s="98"/>
      <c r="T18" s="98"/>
      <c r="U18" s="98"/>
      <c r="V18" s="98"/>
      <c r="W18" s="38"/>
      <c r="X18" s="38"/>
      <c r="Y18" s="38"/>
      <c r="Z18" s="38"/>
      <c r="AA18" s="38"/>
      <c r="AB18" s="38"/>
      <c r="AC18" s="38"/>
      <c r="AD18" s="38"/>
      <c r="AE18" s="38"/>
      <c r="AF18" s="38"/>
      <c r="AG18" s="38"/>
      <c r="AH18" s="38"/>
    </row>
    <row r="19" spans="1:34" s="3" customFormat="1" ht="50.15" customHeight="1" thickTop="1" thickBot="1" x14ac:dyDescent="0.3">
      <c r="A19" s="98">
        <f>'PANEL DE CONTROL DISTRITAL'!A18</f>
        <v>4</v>
      </c>
      <c r="B19" s="100" t="str">
        <f>'PANEL DE CONTROL DISTRITAL'!B18</f>
        <v>Conciliación de Credenciales para Votar.</v>
      </c>
      <c r="C19" s="97" t="str">
        <f>'PANEL DE CONTROL DISTRITAL'!C18</f>
        <v>Responsable de Módulo</v>
      </c>
      <c r="D19" s="101" t="str">
        <f>'PANEL DE CONTROL DISTRITAL'!D18</f>
        <v>Credenciales disponibles para entrega.</v>
      </c>
      <c r="E19" s="97" t="str">
        <f>'PANEL DE CONTROL DISTRITAL'!E18</f>
        <v>[(Credenciales recibidas - Credenciales inconsistentes) / Credenciales recibidas] x 100</v>
      </c>
      <c r="F19" s="102" t="str">
        <f>'PANEL DE CONTROL DISTRITAL'!F18</f>
        <v>Semanal (remesa)</v>
      </c>
      <c r="G19" s="103">
        <f>'PANEL DE CONTROL DISTRITAL'!G18</f>
        <v>0.9</v>
      </c>
      <c r="H19" s="27" t="str">
        <f>'PANEL DE CONTROL DISTRITAL'!H18</f>
        <v xml:space="preserve">Credenciales Recibidas - Credenciales inconsistentes </v>
      </c>
      <c r="I19" s="25">
        <v>0</v>
      </c>
      <c r="J19" s="25">
        <v>667</v>
      </c>
      <c r="K19" s="25">
        <v>1138</v>
      </c>
      <c r="L19" s="25">
        <v>830</v>
      </c>
      <c r="M19" s="25">
        <v>837</v>
      </c>
      <c r="N19" s="25">
        <v>711</v>
      </c>
      <c r="O19" s="25">
        <v>945</v>
      </c>
      <c r="P19" s="25">
        <v>1036</v>
      </c>
      <c r="Q19" s="25">
        <v>840</v>
      </c>
      <c r="R19" s="25">
        <v>1267</v>
      </c>
      <c r="S19" s="25">
        <v>1090</v>
      </c>
      <c r="T19" s="25">
        <v>1039</v>
      </c>
      <c r="U19" s="25">
        <v>1081</v>
      </c>
      <c r="V19" s="99">
        <f>IFERROR(SUM(I19:U19)/SUM(I20:U20),0)</f>
        <v>1</v>
      </c>
    </row>
    <row r="20" spans="1:34" s="3" customFormat="1" ht="50.15" customHeight="1" thickTop="1" thickBot="1" x14ac:dyDescent="0.3">
      <c r="A20" s="98"/>
      <c r="B20" s="100"/>
      <c r="C20" s="97"/>
      <c r="D20" s="101"/>
      <c r="E20" s="97"/>
      <c r="F20" s="102"/>
      <c r="G20" s="103"/>
      <c r="H20" s="27" t="str">
        <f>'PANEL DE CONTROL DISTRITAL'!H19</f>
        <v xml:space="preserve">Credenciales recibidas </v>
      </c>
      <c r="I20" s="37">
        <v>0</v>
      </c>
      <c r="J20" s="37">
        <v>667</v>
      </c>
      <c r="K20" s="37">
        <v>1138</v>
      </c>
      <c r="L20" s="37">
        <v>830</v>
      </c>
      <c r="M20" s="37">
        <v>837</v>
      </c>
      <c r="N20" s="37">
        <v>711</v>
      </c>
      <c r="O20" s="37">
        <v>945</v>
      </c>
      <c r="P20" s="37">
        <v>1036</v>
      </c>
      <c r="Q20" s="37">
        <v>840</v>
      </c>
      <c r="R20" s="37">
        <v>1267</v>
      </c>
      <c r="S20" s="37">
        <v>1090</v>
      </c>
      <c r="T20" s="37">
        <v>1039</v>
      </c>
      <c r="U20" s="37">
        <v>1081</v>
      </c>
      <c r="V20" s="99"/>
    </row>
    <row r="21" spans="1:34" s="39" customFormat="1" ht="8.15" customHeight="1" thickTop="1" thickBot="1" x14ac:dyDescent="0.3">
      <c r="A21" s="40"/>
      <c r="B21" s="41"/>
      <c r="C21" s="42"/>
      <c r="D21" s="43"/>
      <c r="E21" s="42"/>
      <c r="F21" s="44"/>
      <c r="G21" s="45"/>
      <c r="H21" s="46"/>
      <c r="I21" s="47"/>
      <c r="J21" s="47"/>
      <c r="K21" s="47"/>
      <c r="L21" s="47"/>
      <c r="M21" s="47"/>
      <c r="N21" s="47"/>
      <c r="O21" s="47"/>
      <c r="P21" s="47"/>
      <c r="Q21" s="47"/>
      <c r="R21" s="47"/>
      <c r="S21" s="47"/>
      <c r="T21" s="47"/>
      <c r="U21" s="47"/>
      <c r="V21" s="48"/>
      <c r="W21" s="38"/>
      <c r="X21" s="38"/>
      <c r="Y21" s="38"/>
      <c r="Z21" s="38"/>
      <c r="AA21" s="38"/>
      <c r="AB21" s="38"/>
      <c r="AC21" s="38"/>
      <c r="AD21" s="38"/>
      <c r="AE21" s="38"/>
      <c r="AF21" s="38"/>
      <c r="AG21" s="38"/>
      <c r="AH21" s="38"/>
    </row>
    <row r="22" spans="1:34" s="3" customFormat="1" ht="50.15" customHeight="1" thickTop="1" thickBot="1" x14ac:dyDescent="0.3">
      <c r="A22" s="98">
        <f>'PANEL DE CONTROL DISTRITAL'!A21</f>
        <v>5</v>
      </c>
      <c r="B22" s="100" t="str">
        <f>'PANEL DE CONTROL DISTRITAL'!B21</f>
        <v>Conciliación de Credenciales para Votar.</v>
      </c>
      <c r="C22" s="97" t="str">
        <f>'PANEL DE CONTROL DISTRITAL'!C21</f>
        <v>Responsable de Módulo</v>
      </c>
      <c r="D22" s="101" t="str">
        <f>'PANEL DE CONTROL DISTRITAL'!D21</f>
        <v>Arqueo de credenciales.</v>
      </c>
      <c r="E22" s="97" t="str">
        <f>'PANEL DE CONTROL DISTRITAL'!E21</f>
        <v>(Credenciales disponibles (físicas) / Credenciales disponibles registradas en SIIRFE-MAC) x 100</v>
      </c>
      <c r="F22" s="102" t="str">
        <f>'PANEL DE CONTROL DISTRITAL'!F21</f>
        <v>Semanal (remesa)</v>
      </c>
      <c r="G22" s="103">
        <f>'PANEL DE CONTROL DISTRITAL'!G21</f>
        <v>1</v>
      </c>
      <c r="H22" s="27" t="str">
        <f>'PANEL DE CONTROL DISTRITAL'!H21</f>
        <v>Credenciales disponibles (físicas)</v>
      </c>
      <c r="I22" s="25">
        <v>588</v>
      </c>
      <c r="J22" s="25">
        <v>1201</v>
      </c>
      <c r="K22" s="25">
        <v>1656</v>
      </c>
      <c r="L22" s="25">
        <v>1522</v>
      </c>
      <c r="M22" s="25">
        <v>1721</v>
      </c>
      <c r="N22" s="25">
        <v>1593</v>
      </c>
      <c r="O22" s="25">
        <v>1753</v>
      </c>
      <c r="P22" s="25">
        <v>1866</v>
      </c>
      <c r="Q22" s="25">
        <v>1696</v>
      </c>
      <c r="R22" s="25">
        <v>1934</v>
      </c>
      <c r="S22" s="25">
        <v>1938</v>
      </c>
      <c r="T22" s="25">
        <v>1937</v>
      </c>
      <c r="U22" s="25">
        <v>2004</v>
      </c>
      <c r="V22" s="99">
        <f>IFERROR(SUM(I22:U22)/SUM(I23:U23),0)</f>
        <v>1</v>
      </c>
    </row>
    <row r="23" spans="1:34" s="3" customFormat="1" ht="50.15" customHeight="1" thickTop="1" thickBot="1" x14ac:dyDescent="0.3">
      <c r="A23" s="98"/>
      <c r="B23" s="100"/>
      <c r="C23" s="97"/>
      <c r="D23" s="101"/>
      <c r="E23" s="97"/>
      <c r="F23" s="102"/>
      <c r="G23" s="103"/>
      <c r="H23" s="27" t="str">
        <f>'PANEL DE CONTROL DISTRITAL'!H22</f>
        <v>Credenciales disponibles registradas en SIIRFE</v>
      </c>
      <c r="I23" s="37">
        <v>588</v>
      </c>
      <c r="J23" s="37">
        <v>1201</v>
      </c>
      <c r="K23" s="37">
        <v>1656</v>
      </c>
      <c r="L23" s="37">
        <v>1522</v>
      </c>
      <c r="M23" s="37">
        <v>1721</v>
      </c>
      <c r="N23" s="37">
        <v>1593</v>
      </c>
      <c r="O23" s="37">
        <v>1753</v>
      </c>
      <c r="P23" s="37">
        <v>1866</v>
      </c>
      <c r="Q23" s="37">
        <v>1696</v>
      </c>
      <c r="R23" s="37">
        <v>1934</v>
      </c>
      <c r="S23" s="37">
        <v>1938</v>
      </c>
      <c r="T23" s="37">
        <v>1937</v>
      </c>
      <c r="U23" s="37">
        <v>2004</v>
      </c>
      <c r="V23" s="99"/>
    </row>
    <row r="24" spans="1:34" s="4" customFormat="1" ht="8.25" customHeight="1" thickTop="1" thickBot="1" x14ac:dyDescent="0.3">
      <c r="A24" s="98"/>
      <c r="B24" s="98"/>
      <c r="C24" s="98"/>
      <c r="D24" s="98"/>
      <c r="E24" s="98"/>
      <c r="F24" s="98"/>
      <c r="G24" s="98"/>
      <c r="H24" s="98"/>
      <c r="I24" s="98"/>
      <c r="J24" s="98"/>
      <c r="K24" s="98"/>
      <c r="L24" s="98"/>
      <c r="M24" s="98"/>
      <c r="N24" s="98"/>
      <c r="O24" s="98"/>
      <c r="P24" s="98"/>
      <c r="Q24" s="98"/>
      <c r="R24" s="98"/>
      <c r="S24" s="98"/>
      <c r="T24" s="98"/>
      <c r="U24" s="98"/>
      <c r="V24" s="98"/>
    </row>
    <row r="25" spans="1:34" ht="50.15" customHeight="1" thickTop="1" thickBot="1" x14ac:dyDescent="0.3">
      <c r="A25" s="98">
        <f>'PANEL DE CONTROL DISTRITAL'!A24</f>
        <v>6</v>
      </c>
      <c r="B25" s="100" t="str">
        <f>'PANEL DE CONTROL DISTRITAL'!B24</f>
        <v>Entrega de la Credencial para Votar.</v>
      </c>
      <c r="C25" s="97" t="str">
        <f>'PANEL DE CONTROL DISTRITAL'!C24</f>
        <v>Operador de Equipo Tecnológico</v>
      </c>
      <c r="D25" s="101" t="str">
        <f>'PANEL DE CONTROL DISTRITAL'!D24</f>
        <v>Efectividad de entrega de CPV en MAC.</v>
      </c>
      <c r="E25" s="97" t="str">
        <f>'PANEL DE CONTROL DISTRITAL'!E24</f>
        <v>(Total de credenciales entregadas / Total de ciudadanas y ciudadanos que acuden al MAC a recoger su credencial) x 100</v>
      </c>
      <c r="F25" s="102" t="str">
        <f>'PANEL DE CONTROL DISTRITAL'!F24</f>
        <v>Semanal (remesa)</v>
      </c>
      <c r="G25" s="103">
        <f>'PANEL DE CONTROL DISTRITAL'!G24</f>
        <v>0.9</v>
      </c>
      <c r="H25" s="27" t="str">
        <f>'PANEL DE CONTROL DISTRITAL'!H24</f>
        <v xml:space="preserve">Total de credenciales entregadas </v>
      </c>
      <c r="I25" s="25">
        <v>0</v>
      </c>
      <c r="J25" s="25">
        <v>54</v>
      </c>
      <c r="K25" s="25">
        <v>683</v>
      </c>
      <c r="L25" s="25">
        <v>964</v>
      </c>
      <c r="M25" s="25">
        <v>592</v>
      </c>
      <c r="N25" s="25">
        <v>837</v>
      </c>
      <c r="O25" s="25">
        <v>785</v>
      </c>
      <c r="P25" s="25">
        <v>923</v>
      </c>
      <c r="Q25" s="25">
        <v>1010</v>
      </c>
      <c r="R25" s="25">
        <v>1006</v>
      </c>
      <c r="S25" s="25">
        <v>1086</v>
      </c>
      <c r="T25" s="25">
        <v>1040</v>
      </c>
      <c r="U25" s="25">
        <v>1014</v>
      </c>
      <c r="V25" s="99">
        <f>IFERROR(SUM(I25:U25)/SUM(I26:U26),0)</f>
        <v>0.99770390336428072</v>
      </c>
    </row>
    <row r="26" spans="1:34" ht="50.15" customHeight="1" thickTop="1" thickBot="1" x14ac:dyDescent="0.3">
      <c r="A26" s="98"/>
      <c r="B26" s="100"/>
      <c r="C26" s="97"/>
      <c r="D26" s="101"/>
      <c r="E26" s="97"/>
      <c r="F26" s="102"/>
      <c r="G26" s="103"/>
      <c r="H26" s="27" t="str">
        <f>'PANEL DE CONTROL DISTRITAL'!H25</f>
        <v xml:space="preserve"> Total de ciudadanos que acuden a MAC a recoger su credencial</v>
      </c>
      <c r="I26" s="37">
        <v>0</v>
      </c>
      <c r="J26" s="37">
        <v>54</v>
      </c>
      <c r="K26" s="37">
        <v>683</v>
      </c>
      <c r="L26" s="37">
        <v>964</v>
      </c>
      <c r="M26" s="37">
        <v>592</v>
      </c>
      <c r="N26" s="37">
        <v>837</v>
      </c>
      <c r="O26" s="37">
        <v>785</v>
      </c>
      <c r="P26" s="37">
        <v>927</v>
      </c>
      <c r="Q26" s="37">
        <v>1018</v>
      </c>
      <c r="R26" s="37">
        <v>1008</v>
      </c>
      <c r="S26" s="37">
        <v>1089</v>
      </c>
      <c r="T26" s="37">
        <v>1044</v>
      </c>
      <c r="U26" s="37">
        <v>1016</v>
      </c>
      <c r="V26" s="99"/>
    </row>
    <row r="27" spans="1:34" ht="15.75" customHeight="1" thickTop="1" x14ac:dyDescent="0.25">
      <c r="B27" s="1" t="s">
        <v>19</v>
      </c>
      <c r="H27" s="49"/>
      <c r="I27" s="50"/>
      <c r="J27" s="50"/>
      <c r="K27" s="50"/>
      <c r="L27" s="50"/>
      <c r="M27" s="50"/>
      <c r="N27" s="50"/>
      <c r="O27" s="50"/>
      <c r="P27" s="50"/>
      <c r="Q27" s="50"/>
      <c r="R27" s="50"/>
      <c r="S27" s="50"/>
      <c r="T27" s="50"/>
      <c r="U27" s="50"/>
      <c r="V27" s="14"/>
    </row>
    <row r="28" spans="1:34" ht="15.75" customHeight="1" x14ac:dyDescent="0.25">
      <c r="H28" s="51"/>
    </row>
    <row r="29" spans="1:34" ht="15.75" customHeight="1" x14ac:dyDescent="0.25">
      <c r="H29" s="51"/>
    </row>
    <row r="30" spans="1:34" ht="15.75" customHeight="1" x14ac:dyDescent="0.25">
      <c r="H30" s="51"/>
    </row>
    <row r="31" spans="1:34" ht="39" customHeight="1" x14ac:dyDescent="0.25">
      <c r="H31" s="51"/>
    </row>
    <row r="32" spans="1:34" ht="30" customHeight="1" x14ac:dyDescent="0.25">
      <c r="H32" s="51"/>
    </row>
    <row r="33" spans="2:8" ht="30" customHeight="1" thickBot="1" x14ac:dyDescent="0.3">
      <c r="H33" s="51"/>
    </row>
    <row r="34" spans="2:8" ht="30" customHeight="1" thickTop="1" thickBot="1" x14ac:dyDescent="0.3">
      <c r="B34" s="110" t="s">
        <v>16</v>
      </c>
      <c r="C34" s="110"/>
      <c r="D34" s="110"/>
      <c r="E34" s="110"/>
      <c r="F34" s="110"/>
      <c r="G34" s="110"/>
      <c r="H34" s="110"/>
    </row>
    <row r="35" spans="2:8" ht="30" customHeight="1" thickTop="1" thickBot="1" x14ac:dyDescent="0.3">
      <c r="B35" s="111" t="s">
        <v>17</v>
      </c>
      <c r="C35" s="111"/>
      <c r="D35" s="111"/>
      <c r="E35" s="111"/>
      <c r="F35" s="111"/>
      <c r="G35" s="112"/>
      <c r="H35" s="55" t="s">
        <v>18</v>
      </c>
    </row>
    <row r="36" spans="2:8" ht="30" customHeight="1" thickTop="1" x14ac:dyDescent="0.25">
      <c r="B36" s="104"/>
      <c r="C36" s="105"/>
      <c r="D36" s="105"/>
      <c r="E36" s="105"/>
      <c r="F36" s="105"/>
      <c r="G36" s="106"/>
      <c r="H36" s="104"/>
    </row>
    <row r="37" spans="2:8" ht="30" customHeight="1" thickBot="1" x14ac:dyDescent="0.3">
      <c r="B37" s="107"/>
      <c r="C37" s="108"/>
      <c r="D37" s="108"/>
      <c r="E37" s="108"/>
      <c r="F37" s="108"/>
      <c r="G37" s="109"/>
      <c r="H37" s="107"/>
    </row>
    <row r="38" spans="2:8" ht="35.15" customHeight="1" thickTop="1" x14ac:dyDescent="0.25"/>
    <row r="39" spans="2:8" ht="8.15" customHeight="1" x14ac:dyDescent="0.25"/>
    <row r="40" spans="2:8" ht="35.15" customHeight="1" x14ac:dyDescent="0.25"/>
    <row r="41" spans="2:8" ht="35.15" customHeight="1" x14ac:dyDescent="0.25"/>
    <row r="42" spans="2:8" ht="8.15" customHeight="1" x14ac:dyDescent="0.25"/>
    <row r="43" spans="2:8" ht="35.15" customHeight="1" x14ac:dyDescent="0.25"/>
    <row r="44" spans="2:8" ht="43.5" customHeight="1" x14ac:dyDescent="0.25"/>
    <row r="45" spans="2:8" ht="8.15" customHeight="1" x14ac:dyDescent="0.25"/>
    <row r="46" spans="2:8" ht="35.15" customHeight="1" x14ac:dyDescent="0.25"/>
    <row r="47" spans="2:8" ht="35.15" customHeight="1" x14ac:dyDescent="0.25"/>
    <row r="48" spans="2:8" ht="39" customHeight="1" x14ac:dyDescent="0.25"/>
  </sheetData>
  <mergeCells count="68">
    <mergeCell ref="B35:G35"/>
    <mergeCell ref="B36:G37"/>
    <mergeCell ref="H36:H37"/>
    <mergeCell ref="A24:V24"/>
    <mergeCell ref="A25:A26"/>
    <mergeCell ref="B25:B26"/>
    <mergeCell ref="C25:C26"/>
    <mergeCell ref="D25:D26"/>
    <mergeCell ref="E25:E26"/>
    <mergeCell ref="F25:F26"/>
    <mergeCell ref="G25:G26"/>
    <mergeCell ref="V25:V26"/>
    <mergeCell ref="F10:F11"/>
    <mergeCell ref="G10:G11"/>
    <mergeCell ref="V10:V11"/>
    <mergeCell ref="A1:V1"/>
    <mergeCell ref="F2:G2"/>
    <mergeCell ref="A4:V4"/>
    <mergeCell ref="A5:V5"/>
    <mergeCell ref="A6:A9"/>
    <mergeCell ref="B6:H6"/>
    <mergeCell ref="I6:U6"/>
    <mergeCell ref="V6:V9"/>
    <mergeCell ref="B7:D7"/>
    <mergeCell ref="E7:H7"/>
    <mergeCell ref="I7:U7"/>
    <mergeCell ref="B8:U8"/>
    <mergeCell ref="E16:E17"/>
    <mergeCell ref="A10:A11"/>
    <mergeCell ref="B10:B11"/>
    <mergeCell ref="C10:C11"/>
    <mergeCell ref="D10:D11"/>
    <mergeCell ref="A15:V15"/>
    <mergeCell ref="A12:V12"/>
    <mergeCell ref="A13:A14"/>
    <mergeCell ref="B13:B14"/>
    <mergeCell ref="C13:C14"/>
    <mergeCell ref="D13:D14"/>
    <mergeCell ref="E13:E14"/>
    <mergeCell ref="F13:F14"/>
    <mergeCell ref="G13:G14"/>
    <mergeCell ref="V13:V14"/>
    <mergeCell ref="E10:E11"/>
    <mergeCell ref="F16:F17"/>
    <mergeCell ref="G16:G17"/>
    <mergeCell ref="V16:V17"/>
    <mergeCell ref="A18:V18"/>
    <mergeCell ref="A19:A20"/>
    <mergeCell ref="B19:B20"/>
    <mergeCell ref="C19:C20"/>
    <mergeCell ref="D19:D20"/>
    <mergeCell ref="E19:E20"/>
    <mergeCell ref="F19:F20"/>
    <mergeCell ref="G19:G20"/>
    <mergeCell ref="V19:V20"/>
    <mergeCell ref="A16:A17"/>
    <mergeCell ref="B16:B17"/>
    <mergeCell ref="C16:C17"/>
    <mergeCell ref="D16:D17"/>
    <mergeCell ref="F22:F23"/>
    <mergeCell ref="G22:G23"/>
    <mergeCell ref="V22:V23"/>
    <mergeCell ref="B34:H34"/>
    <mergeCell ref="A22:A23"/>
    <mergeCell ref="B22:B23"/>
    <mergeCell ref="C22:C23"/>
    <mergeCell ref="D22:D23"/>
    <mergeCell ref="E22:E23"/>
  </mergeCells>
  <conditionalFormatting sqref="V10">
    <cfRule type="cellIs" dxfId="254" priority="21" operator="greaterThan">
      <formula>95%</formula>
    </cfRule>
    <cfRule type="cellIs" dxfId="253" priority="22" operator="greaterThanOrEqual">
      <formula>90%</formula>
    </cfRule>
    <cfRule type="cellIs" dxfId="252" priority="23" operator="lessThan">
      <formula>89.99%</formula>
    </cfRule>
  </conditionalFormatting>
  <conditionalFormatting sqref="V13">
    <cfRule type="cellIs" dxfId="251" priority="18" operator="greaterThan">
      <formula>95%</formula>
    </cfRule>
    <cfRule type="cellIs" dxfId="250" priority="19" operator="greaterThanOrEqual">
      <formula>90%</formula>
    </cfRule>
    <cfRule type="cellIs" dxfId="249" priority="20" operator="lessThan">
      <formula>89.99%</formula>
    </cfRule>
  </conditionalFormatting>
  <conditionalFormatting sqref="V19">
    <cfRule type="cellIs" dxfId="248" priority="12" operator="greaterThan">
      <formula>95%</formula>
    </cfRule>
    <cfRule type="cellIs" dxfId="247" priority="13" operator="greaterThanOrEqual">
      <formula>90%</formula>
    </cfRule>
    <cfRule type="cellIs" dxfId="246" priority="14" operator="lessThan">
      <formula>89.99%</formula>
    </cfRule>
  </conditionalFormatting>
  <conditionalFormatting sqref="V22">
    <cfRule type="cellIs" dxfId="245" priority="4" operator="greaterThanOrEqual">
      <formula>100%</formula>
    </cfRule>
    <cfRule type="cellIs" dxfId="244" priority="5" operator="lessThan">
      <formula>99.99%</formula>
    </cfRule>
  </conditionalFormatting>
  <conditionalFormatting sqref="V25">
    <cfRule type="cellIs" dxfId="243" priority="6" operator="greaterThan">
      <formula>95%</formula>
    </cfRule>
    <cfRule type="cellIs" dxfId="242" priority="7" operator="greaterThanOrEqual">
      <formula>90%</formula>
    </cfRule>
    <cfRule type="cellIs" dxfId="241" priority="8" operator="lessThan">
      <formula>89.99%</formula>
    </cfRule>
  </conditionalFormatting>
  <conditionalFormatting sqref="V16">
    <cfRule type="cellIs" dxfId="240" priority="1" operator="greaterThan">
      <formula>95%</formula>
    </cfRule>
    <cfRule type="cellIs" dxfId="239" priority="2" operator="greaterThanOrEqual">
      <formula>90%</formula>
    </cfRule>
    <cfRule type="cellIs" dxfId="238" priority="3" operator="lessThan">
      <formula>89.99%</formula>
    </cfRule>
  </conditionalFormatting>
  <conditionalFormatting sqref="I21:U21">
    <cfRule type="colorScale" priority="533">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530A5126-B84A-42CC-ABDE-F846DE22C32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FF761-379D-40E6-B349-61CE190A463E}">
  <sheetPr>
    <tabColor rgb="FF002060"/>
  </sheetPr>
  <dimension ref="A1:AH48"/>
  <sheetViews>
    <sheetView showGridLines="0" topLeftCell="A13" zoomScale="55" zoomScaleNormal="55" workbookViewId="0">
      <selection activeCell="I10" sqref="I10"/>
    </sheetView>
  </sheetViews>
  <sheetFormatPr baseColWidth="10" defaultColWidth="11.453125" defaultRowHeight="30" customHeight="1" x14ac:dyDescent="0.25"/>
  <cols>
    <col min="1" max="1" width="10.54296875" style="1" bestFit="1" customWidth="1"/>
    <col min="2" max="2" width="19.08984375" style="1" bestFit="1" customWidth="1"/>
    <col min="3" max="3" width="19.08984375" style="1" customWidth="1"/>
    <col min="4" max="4" width="14.36328125" style="1" customWidth="1"/>
    <col min="5" max="5" width="21" style="1" customWidth="1"/>
    <col min="6" max="6" width="12.90625" style="1" customWidth="1"/>
    <col min="7" max="7" width="10.36328125" style="1" bestFit="1" customWidth="1"/>
    <col min="8" max="8" width="14.54296875" style="1" customWidth="1"/>
    <col min="9" max="21" width="10.6328125" style="1" customWidth="1"/>
    <col min="22" max="22" width="22.6328125" style="1" customWidth="1"/>
    <col min="23" max="16384" width="11.453125" style="1"/>
  </cols>
  <sheetData>
    <row r="1" spans="1:34" ht="40.5" customHeight="1" x14ac:dyDescent="0.25">
      <c r="A1" s="58" t="str">
        <f>'PANEL DE CONTROL DISTRITAL'!A1:Q1</f>
        <v>INSTITUTO NACIONAL ELECTORAL
SISTEMA DE GESTIÓN DE LA CALIDAD
CIUDAD DE MÉXICO</v>
      </c>
      <c r="B1" s="58"/>
      <c r="C1" s="58"/>
      <c r="D1" s="58"/>
      <c r="E1" s="58"/>
      <c r="F1" s="58"/>
      <c r="G1" s="58"/>
      <c r="H1" s="58"/>
      <c r="I1" s="58"/>
      <c r="J1" s="58"/>
      <c r="K1" s="58"/>
      <c r="L1" s="58"/>
      <c r="M1" s="58"/>
      <c r="N1" s="58"/>
      <c r="O1" s="58"/>
      <c r="P1" s="58"/>
      <c r="Q1" s="58"/>
      <c r="R1" s="58"/>
      <c r="S1" s="58"/>
      <c r="T1" s="58"/>
      <c r="U1" s="58"/>
      <c r="V1" s="58"/>
    </row>
    <row r="2" spans="1:34" ht="33.75" customHeight="1" x14ac:dyDescent="0.25">
      <c r="A2" s="12"/>
      <c r="B2" s="12"/>
      <c r="C2" s="12"/>
      <c r="D2" s="9" t="s">
        <v>13</v>
      </c>
      <c r="E2" s="9">
        <v>12</v>
      </c>
      <c r="F2" s="60" t="s">
        <v>14</v>
      </c>
      <c r="G2" s="60"/>
      <c r="H2" s="22">
        <v>91252</v>
      </c>
      <c r="I2" s="21"/>
      <c r="J2" s="21"/>
      <c r="K2" s="21"/>
      <c r="L2" s="21"/>
      <c r="M2" s="21"/>
      <c r="N2" s="21"/>
      <c r="O2" s="12"/>
      <c r="P2" s="12"/>
      <c r="Q2" s="12"/>
      <c r="R2" s="12"/>
      <c r="S2" s="12"/>
      <c r="T2" s="12"/>
      <c r="U2" s="12"/>
      <c r="V2" s="53"/>
      <c r="W2" s="17"/>
    </row>
    <row r="3" spans="1:34" ht="11.25" customHeight="1" thickBot="1" x14ac:dyDescent="0.3">
      <c r="A3" s="12"/>
      <c r="B3" s="6"/>
      <c r="C3" s="6"/>
      <c r="D3" s="6"/>
      <c r="E3" s="6"/>
      <c r="F3" s="6"/>
      <c r="G3" s="6"/>
      <c r="H3" s="6"/>
      <c r="I3" s="6"/>
      <c r="J3" s="6"/>
      <c r="K3" s="6"/>
      <c r="L3" s="6"/>
      <c r="M3" s="6"/>
      <c r="N3" s="6"/>
      <c r="O3" s="6"/>
      <c r="P3" s="6"/>
      <c r="Q3" s="6"/>
      <c r="R3" s="6"/>
      <c r="S3" s="6"/>
      <c r="T3" s="6"/>
      <c r="U3" s="6"/>
    </row>
    <row r="4" spans="1:34" ht="30" customHeight="1" thickTop="1" thickBot="1" x14ac:dyDescent="0.3">
      <c r="A4" s="87" t="s">
        <v>15</v>
      </c>
      <c r="B4" s="88"/>
      <c r="C4" s="88"/>
      <c r="D4" s="88"/>
      <c r="E4" s="88"/>
      <c r="F4" s="88"/>
      <c r="G4" s="88"/>
      <c r="H4" s="88"/>
      <c r="I4" s="88"/>
      <c r="J4" s="88"/>
      <c r="K4" s="88"/>
      <c r="L4" s="88"/>
      <c r="M4" s="88"/>
      <c r="N4" s="88"/>
      <c r="O4" s="88"/>
      <c r="P4" s="88"/>
      <c r="Q4" s="88"/>
      <c r="R4" s="88"/>
      <c r="S4" s="88"/>
      <c r="T4" s="88"/>
      <c r="U4" s="88"/>
      <c r="V4" s="89"/>
      <c r="X4" s="20"/>
    </row>
    <row r="5" spans="1:34" ht="5.25" customHeight="1" thickTop="1" thickBot="1" x14ac:dyDescent="0.3">
      <c r="A5" s="90"/>
      <c r="B5" s="91"/>
      <c r="C5" s="91"/>
      <c r="D5" s="91"/>
      <c r="E5" s="91"/>
      <c r="F5" s="91"/>
      <c r="G5" s="91"/>
      <c r="H5" s="91"/>
      <c r="I5" s="91"/>
      <c r="J5" s="91"/>
      <c r="K5" s="91"/>
      <c r="L5" s="91"/>
      <c r="M5" s="91"/>
      <c r="N5" s="91"/>
      <c r="O5" s="91"/>
      <c r="P5" s="91"/>
      <c r="Q5" s="91"/>
      <c r="R5" s="91"/>
      <c r="S5" s="91"/>
      <c r="T5" s="91"/>
      <c r="U5" s="91"/>
      <c r="V5" s="92"/>
    </row>
    <row r="6" spans="1:34" ht="18" customHeight="1" thickTop="1" thickBot="1" x14ac:dyDescent="0.3">
      <c r="A6" s="84" t="str">
        <f>'PANEL DE CONTROL DISTRITAL'!A6</f>
        <v>Número</v>
      </c>
      <c r="B6" s="85" t="str">
        <f>'PANEL DE CONTROL DISTRITAL'!B6</f>
        <v xml:space="preserve">PROCESOS SUSTANTIVOS E INDICADORES </v>
      </c>
      <c r="C6" s="85"/>
      <c r="D6" s="85"/>
      <c r="E6" s="85"/>
      <c r="F6" s="85"/>
      <c r="G6" s="85"/>
      <c r="H6" s="85"/>
      <c r="I6" s="93" t="s">
        <v>11</v>
      </c>
      <c r="J6" s="93"/>
      <c r="K6" s="93"/>
      <c r="L6" s="93"/>
      <c r="M6" s="93"/>
      <c r="N6" s="93"/>
      <c r="O6" s="93"/>
      <c r="P6" s="93"/>
      <c r="Q6" s="93"/>
      <c r="R6" s="93"/>
      <c r="S6" s="93"/>
      <c r="T6" s="93"/>
      <c r="U6" s="93"/>
      <c r="V6" s="86" t="s">
        <v>7</v>
      </c>
    </row>
    <row r="7" spans="1:34" ht="17.25" customHeight="1" thickTop="1" thickBot="1" x14ac:dyDescent="0.3">
      <c r="A7" s="84"/>
      <c r="B7" s="85" t="str">
        <f>'PANEL DE CONTROL DISTRITAL'!B7</f>
        <v>DESCRIPCIÓN</v>
      </c>
      <c r="C7" s="85"/>
      <c r="D7" s="85"/>
      <c r="E7" s="85" t="str">
        <f>'PANEL DE CONTROL DISTRITAL'!E7</f>
        <v>MEDICIÓN</v>
      </c>
      <c r="F7" s="85"/>
      <c r="G7" s="85"/>
      <c r="H7" s="85"/>
      <c r="I7" s="94" t="s">
        <v>57</v>
      </c>
      <c r="J7" s="94"/>
      <c r="K7" s="94"/>
      <c r="L7" s="94"/>
      <c r="M7" s="94"/>
      <c r="N7" s="94"/>
      <c r="O7" s="94"/>
      <c r="P7" s="94"/>
      <c r="Q7" s="94"/>
      <c r="R7" s="94"/>
      <c r="S7" s="94"/>
      <c r="T7" s="94"/>
      <c r="U7" s="94"/>
      <c r="V7" s="86"/>
    </row>
    <row r="8" spans="1:34" ht="5.25" customHeight="1" thickTop="1" thickBot="1" x14ac:dyDescent="0.3">
      <c r="A8" s="84"/>
      <c r="B8" s="95"/>
      <c r="C8" s="96"/>
      <c r="D8" s="96"/>
      <c r="E8" s="96"/>
      <c r="F8" s="96"/>
      <c r="G8" s="96"/>
      <c r="H8" s="96"/>
      <c r="I8" s="96"/>
      <c r="J8" s="96"/>
      <c r="K8" s="96"/>
      <c r="L8" s="96"/>
      <c r="M8" s="96"/>
      <c r="N8" s="96"/>
      <c r="O8" s="96"/>
      <c r="P8" s="96"/>
      <c r="Q8" s="96"/>
      <c r="R8" s="96"/>
      <c r="S8" s="96"/>
      <c r="T8" s="96"/>
      <c r="U8" s="96"/>
      <c r="V8" s="86"/>
    </row>
    <row r="9" spans="1:34" s="2" customFormat="1" ht="29.25" customHeight="1" thickTop="1" thickBot="1" x14ac:dyDescent="0.3">
      <c r="A9" s="8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36" t="str">
        <f>'PANEL DE CONTROL DISTRITAL'!H8</f>
        <v>Nominativo</v>
      </c>
      <c r="I9" s="29" t="str">
        <f>'090151'!I9</f>
        <v>2024-28</v>
      </c>
      <c r="J9" s="29" t="str">
        <f>'090151'!J9</f>
        <v>2024-29</v>
      </c>
      <c r="K9" s="29" t="str">
        <f>'090151'!K9</f>
        <v>2024-30</v>
      </c>
      <c r="L9" s="29" t="str">
        <f>'090151'!L9</f>
        <v>2024-31</v>
      </c>
      <c r="M9" s="29" t="str">
        <f>'090151'!M9</f>
        <v>2024-32</v>
      </c>
      <c r="N9" s="29" t="str">
        <f>'090151'!N9</f>
        <v>2024-33</v>
      </c>
      <c r="O9" s="29" t="str">
        <f>'090151'!O9</f>
        <v>2024-34</v>
      </c>
      <c r="P9" s="29" t="str">
        <f>'090151'!P9</f>
        <v>2024-35</v>
      </c>
      <c r="Q9" s="29" t="str">
        <f>'090151'!Q9</f>
        <v>2024-36</v>
      </c>
      <c r="R9" s="29" t="str">
        <f>'090151'!R9</f>
        <v>2024-37</v>
      </c>
      <c r="S9" s="29" t="str">
        <f>'090151'!S9</f>
        <v>2024-38</v>
      </c>
      <c r="T9" s="29" t="str">
        <f>'090151'!T9</f>
        <v>2024-39</v>
      </c>
      <c r="U9" s="29" t="str">
        <f>'090151'!U9</f>
        <v>2024-40</v>
      </c>
      <c r="V9" s="86"/>
    </row>
    <row r="10" spans="1:34" s="2" customFormat="1" ht="50.15" customHeight="1" thickTop="1" thickBot="1" x14ac:dyDescent="0.3">
      <c r="A10" s="98">
        <f>'PANEL DE CONTROL DISTRITAL'!A9</f>
        <v>1</v>
      </c>
      <c r="B10" s="100" t="str">
        <f>'PANEL DE CONTROL DISTRITAL'!B9</f>
        <v>Entrevista</v>
      </c>
      <c r="C10" s="97" t="str">
        <f>'PANEL DE CONTROL DISTRITAL'!C9</f>
        <v xml:space="preserve"> Auxiliar de Atención Ciudadana</v>
      </c>
      <c r="D10" s="101" t="str">
        <f>'PANEL DE CONTROL DISTRITAL'!D9</f>
        <v>Fichas requisitadas correctamente.</v>
      </c>
      <c r="E10" s="97" t="str">
        <f>'PANEL DE CONTROL DISTRITAL'!E9</f>
        <v>(Fichas requisitadas correctamente / Fichas revisadas en la muestra del 10%) x 100</v>
      </c>
      <c r="F10" s="102" t="str">
        <f>'PANEL DE CONTROL DISTRITAL'!F9</f>
        <v>Semanal (remesa)</v>
      </c>
      <c r="G10" s="103">
        <f>'PANEL DE CONTROL DISTRITAL'!G9</f>
        <v>0.9</v>
      </c>
      <c r="H10" s="27" t="str">
        <f>'PANEL DE CONTROL DISTRITAL'!H9</f>
        <v>Fichas requistadas correctamente</v>
      </c>
      <c r="I10" s="25">
        <v>30</v>
      </c>
      <c r="J10" s="25">
        <v>77</v>
      </c>
      <c r="K10" s="25">
        <v>72</v>
      </c>
      <c r="L10" s="25">
        <v>68</v>
      </c>
      <c r="M10" s="25">
        <v>87</v>
      </c>
      <c r="N10" s="25">
        <v>76</v>
      </c>
      <c r="O10" s="25">
        <v>74</v>
      </c>
      <c r="P10" s="25">
        <v>76</v>
      </c>
      <c r="Q10" s="25">
        <v>71</v>
      </c>
      <c r="R10" s="25">
        <v>70</v>
      </c>
      <c r="S10" s="25">
        <v>72</v>
      </c>
      <c r="T10" s="25">
        <v>67</v>
      </c>
      <c r="U10" s="25">
        <v>62</v>
      </c>
      <c r="V10" s="99">
        <f>IFERROR(SUM(I10:U10)/SUM(I11:U11),0)</f>
        <v>1</v>
      </c>
    </row>
    <row r="11" spans="1:34" s="2" customFormat="1" ht="50.15" customHeight="1" thickTop="1" thickBot="1" x14ac:dyDescent="0.3">
      <c r="A11" s="98"/>
      <c r="B11" s="100"/>
      <c r="C11" s="97"/>
      <c r="D11" s="101"/>
      <c r="E11" s="97"/>
      <c r="F11" s="102"/>
      <c r="G11" s="103"/>
      <c r="H11" s="27" t="str">
        <f>'PANEL DE CONTROL DISTRITAL'!H10</f>
        <v>Fichas revisadas en la Muestra del 10%</v>
      </c>
      <c r="I11" s="37">
        <v>30</v>
      </c>
      <c r="J11" s="37">
        <v>77</v>
      </c>
      <c r="K11" s="37">
        <v>72</v>
      </c>
      <c r="L11" s="37">
        <v>68</v>
      </c>
      <c r="M11" s="37">
        <v>87</v>
      </c>
      <c r="N11" s="37">
        <v>76</v>
      </c>
      <c r="O11" s="37">
        <v>74</v>
      </c>
      <c r="P11" s="37">
        <v>76</v>
      </c>
      <c r="Q11" s="37">
        <v>71</v>
      </c>
      <c r="R11" s="37">
        <v>70</v>
      </c>
      <c r="S11" s="37">
        <v>72</v>
      </c>
      <c r="T11" s="37">
        <v>67</v>
      </c>
      <c r="U11" s="37">
        <v>62</v>
      </c>
      <c r="V11" s="99"/>
    </row>
    <row r="12" spans="1:34" s="39" customFormat="1" ht="8.15" customHeight="1" thickTop="1" thickBot="1" x14ac:dyDescent="0.3">
      <c r="A12" s="98"/>
      <c r="B12" s="98"/>
      <c r="C12" s="98"/>
      <c r="D12" s="98"/>
      <c r="E12" s="98"/>
      <c r="F12" s="98"/>
      <c r="G12" s="98"/>
      <c r="H12" s="98"/>
      <c r="I12" s="98"/>
      <c r="J12" s="98"/>
      <c r="K12" s="98"/>
      <c r="L12" s="98"/>
      <c r="M12" s="98"/>
      <c r="N12" s="98"/>
      <c r="O12" s="98"/>
      <c r="P12" s="98"/>
      <c r="Q12" s="98"/>
      <c r="R12" s="98"/>
      <c r="S12" s="98"/>
      <c r="T12" s="98"/>
      <c r="U12" s="98"/>
      <c r="V12" s="98"/>
      <c r="W12" s="38"/>
      <c r="X12" s="38"/>
      <c r="Y12" s="38"/>
      <c r="Z12" s="38"/>
      <c r="AA12" s="38"/>
      <c r="AB12" s="38"/>
      <c r="AC12" s="38"/>
      <c r="AD12" s="38"/>
      <c r="AE12" s="38"/>
      <c r="AF12" s="38"/>
      <c r="AG12" s="38"/>
      <c r="AH12" s="38"/>
    </row>
    <row r="13" spans="1:34" s="3" customFormat="1" ht="50.15" customHeight="1" thickTop="1" thickBot="1" x14ac:dyDescent="0.3">
      <c r="A13" s="98">
        <f>'PANEL DE CONTROL DISTRITAL'!A12</f>
        <v>2</v>
      </c>
      <c r="B13" s="100" t="str">
        <f>'PANEL DE CONTROL DISTRITAL'!B12</f>
        <v>Trámite</v>
      </c>
      <c r="C13" s="97" t="str">
        <f>'PANEL DE CONTROL DISTRITAL'!C12</f>
        <v>Operador de Equipo Tecnológico</v>
      </c>
      <c r="D13" s="101" t="str">
        <f>'PANEL DE CONTROL DISTRITAL'!D12</f>
        <v>Trámites exitosos.</v>
      </c>
      <c r="E13" s="97" t="str">
        <f>'PANEL DE CONTROL DISTRITAL'!E12</f>
        <v>(Número de trámites exitosos / Número de trámites aplicados) x 100</v>
      </c>
      <c r="F13" s="102" t="str">
        <f>'PANEL DE CONTROL DISTRITAL'!F12</f>
        <v>Semanal (remesa)</v>
      </c>
      <c r="G13" s="103">
        <f>'PANEL DE CONTROL DISTRITAL'!G12</f>
        <v>0.9</v>
      </c>
      <c r="H13" s="27" t="str">
        <f>'PANEL DE CONTROL DISTRITAL'!H12</f>
        <v>Número de trámites exitosos</v>
      </c>
      <c r="I13" s="25">
        <v>287</v>
      </c>
      <c r="J13" s="25">
        <v>728</v>
      </c>
      <c r="K13" s="25">
        <v>681</v>
      </c>
      <c r="L13" s="25">
        <v>651</v>
      </c>
      <c r="M13" s="25">
        <v>822</v>
      </c>
      <c r="N13" s="25">
        <v>715</v>
      </c>
      <c r="O13" s="25">
        <v>699</v>
      </c>
      <c r="P13" s="25">
        <v>724</v>
      </c>
      <c r="Q13" s="25">
        <v>675</v>
      </c>
      <c r="R13" s="25">
        <v>658</v>
      </c>
      <c r="S13" s="25">
        <v>690</v>
      </c>
      <c r="T13" s="25">
        <v>633</v>
      </c>
      <c r="U13" s="25">
        <v>396</v>
      </c>
      <c r="V13" s="99">
        <f>IFERROR(SUM(I13:U13)/SUM(I14:U14),0)</f>
        <v>0.97435598554610092</v>
      </c>
    </row>
    <row r="14" spans="1:34" s="3" customFormat="1" ht="50.15" customHeight="1" thickTop="1" thickBot="1" x14ac:dyDescent="0.3">
      <c r="A14" s="98"/>
      <c r="B14" s="100"/>
      <c r="C14" s="97"/>
      <c r="D14" s="101"/>
      <c r="E14" s="97"/>
      <c r="F14" s="102"/>
      <c r="G14" s="103"/>
      <c r="H14" s="27" t="str">
        <f>'PANEL DE CONTROL DISTRITAL'!H13</f>
        <v>Número de trámites aplicados</v>
      </c>
      <c r="I14" s="37">
        <v>287</v>
      </c>
      <c r="J14" s="37">
        <v>730</v>
      </c>
      <c r="K14" s="37">
        <v>683</v>
      </c>
      <c r="L14" s="37">
        <v>652</v>
      </c>
      <c r="M14" s="37">
        <v>823</v>
      </c>
      <c r="N14" s="37">
        <v>715</v>
      </c>
      <c r="O14" s="37">
        <v>701</v>
      </c>
      <c r="P14" s="37">
        <v>728</v>
      </c>
      <c r="Q14" s="37">
        <v>678</v>
      </c>
      <c r="R14" s="37">
        <v>664</v>
      </c>
      <c r="S14" s="37">
        <v>693</v>
      </c>
      <c r="T14" s="37">
        <v>636</v>
      </c>
      <c r="U14" s="37">
        <v>589</v>
      </c>
      <c r="V14" s="99"/>
    </row>
    <row r="15" spans="1:34" s="39" customFormat="1" ht="8.15" customHeight="1" thickTop="1" thickBot="1" x14ac:dyDescent="0.3">
      <c r="A15" s="98"/>
      <c r="B15" s="98"/>
      <c r="C15" s="98"/>
      <c r="D15" s="98"/>
      <c r="E15" s="98"/>
      <c r="F15" s="98"/>
      <c r="G15" s="98"/>
      <c r="H15" s="98"/>
      <c r="I15" s="98"/>
      <c r="J15" s="98"/>
      <c r="K15" s="98"/>
      <c r="L15" s="98"/>
      <c r="M15" s="98"/>
      <c r="N15" s="98"/>
      <c r="O15" s="98"/>
      <c r="P15" s="98"/>
      <c r="Q15" s="98"/>
      <c r="R15" s="98"/>
      <c r="S15" s="98"/>
      <c r="T15" s="98"/>
      <c r="U15" s="98"/>
      <c r="V15" s="98"/>
      <c r="W15" s="38"/>
      <c r="X15" s="38"/>
      <c r="Y15" s="38"/>
      <c r="Z15" s="38"/>
      <c r="AA15" s="38"/>
      <c r="AB15" s="38"/>
      <c r="AC15" s="38"/>
      <c r="AD15" s="38"/>
      <c r="AE15" s="38"/>
      <c r="AF15" s="38"/>
      <c r="AG15" s="38"/>
      <c r="AH15" s="38"/>
    </row>
    <row r="16" spans="1:34" s="3" customFormat="1" ht="50.15" customHeight="1" thickTop="1" thickBot="1" x14ac:dyDescent="0.3">
      <c r="A16" s="98">
        <f>'PANEL DE CONTROL DISTRITAL'!A15</f>
        <v>3</v>
      </c>
      <c r="B16" s="100" t="str">
        <f>'PANEL DE CONTROL DISTRITAL'!B15</f>
        <v>Transferencia de la Información.</v>
      </c>
      <c r="C16" s="97" t="str">
        <f>'PANEL DE CONTROL DISTRITAL'!C15</f>
        <v>Responsable de Módulo</v>
      </c>
      <c r="D16" s="101" t="str">
        <f>'PANEL DE CONTROL DISTRITAL'!D15</f>
        <v>Reenvíos exitosos.</v>
      </c>
      <c r="E16" s="97" t="str">
        <f>'PANEL DE CONTROL DISTRITAL'!E15</f>
        <v>(Ejecución de los scripts de reenvío de notificaciones / Solicitud de reenvíos de scripts requeridos) x100</v>
      </c>
      <c r="F16" s="102" t="str">
        <f>'PANEL DE CONTROL DISTRITAL'!F15</f>
        <v>Semanal (remesa)</v>
      </c>
      <c r="G16" s="103">
        <f>'PANEL DE CONTROL DISTRITAL'!G15</f>
        <v>1</v>
      </c>
      <c r="H16" s="27" t="str">
        <f>'PANEL DE CONTROL DISTRITAL'!H15</f>
        <v>Ejecución de los scripts de reenvío de notificaciones</v>
      </c>
      <c r="I16" s="25">
        <v>0</v>
      </c>
      <c r="J16" s="25">
        <v>0</v>
      </c>
      <c r="K16" s="25">
        <v>0</v>
      </c>
      <c r="L16" s="25">
        <v>1</v>
      </c>
      <c r="M16" s="25">
        <v>0</v>
      </c>
      <c r="N16" s="25">
        <v>0</v>
      </c>
      <c r="O16" s="25">
        <v>0</v>
      </c>
      <c r="P16" s="25">
        <v>0</v>
      </c>
      <c r="Q16" s="25">
        <v>0</v>
      </c>
      <c r="R16" s="25">
        <v>0</v>
      </c>
      <c r="S16" s="25">
        <v>0</v>
      </c>
      <c r="T16" s="25">
        <v>0</v>
      </c>
      <c r="U16" s="25">
        <v>0</v>
      </c>
      <c r="V16" s="99">
        <f>IFERROR(SUM(I16:U16)/SUM(I17:U17),1)</f>
        <v>1</v>
      </c>
    </row>
    <row r="17" spans="1:34" s="3" customFormat="1" ht="50.15" customHeight="1" thickTop="1" thickBot="1" x14ac:dyDescent="0.3">
      <c r="A17" s="98"/>
      <c r="B17" s="100"/>
      <c r="C17" s="97"/>
      <c r="D17" s="101"/>
      <c r="E17" s="97"/>
      <c r="F17" s="102"/>
      <c r="G17" s="103"/>
      <c r="H17" s="27" t="str">
        <f>'PANEL DE CONTROL DISTRITAL'!H16</f>
        <v>Solicitud de reevíos de scripts requeridos</v>
      </c>
      <c r="I17" s="37">
        <v>0</v>
      </c>
      <c r="J17" s="37">
        <v>0</v>
      </c>
      <c r="K17" s="37">
        <v>0</v>
      </c>
      <c r="L17" s="37">
        <v>1</v>
      </c>
      <c r="M17" s="37">
        <v>0</v>
      </c>
      <c r="N17" s="37">
        <v>0</v>
      </c>
      <c r="O17" s="37">
        <v>0</v>
      </c>
      <c r="P17" s="37">
        <v>0</v>
      </c>
      <c r="Q17" s="37">
        <v>0</v>
      </c>
      <c r="R17" s="37">
        <v>0</v>
      </c>
      <c r="S17" s="37">
        <v>0</v>
      </c>
      <c r="T17" s="37">
        <v>0</v>
      </c>
      <c r="U17" s="37">
        <v>0</v>
      </c>
      <c r="V17" s="99"/>
    </row>
    <row r="18" spans="1:34" s="39" customFormat="1" ht="8.15" customHeight="1" thickTop="1" thickBot="1" x14ac:dyDescent="0.3">
      <c r="A18" s="98"/>
      <c r="B18" s="98"/>
      <c r="C18" s="98"/>
      <c r="D18" s="98"/>
      <c r="E18" s="98"/>
      <c r="F18" s="98"/>
      <c r="G18" s="98"/>
      <c r="H18" s="98"/>
      <c r="I18" s="98"/>
      <c r="J18" s="98"/>
      <c r="K18" s="98"/>
      <c r="L18" s="98"/>
      <c r="M18" s="98"/>
      <c r="N18" s="98"/>
      <c r="O18" s="98"/>
      <c r="P18" s="98"/>
      <c r="Q18" s="98"/>
      <c r="R18" s="98"/>
      <c r="S18" s="98"/>
      <c r="T18" s="98"/>
      <c r="U18" s="98"/>
      <c r="V18" s="98"/>
      <c r="W18" s="38"/>
      <c r="X18" s="38"/>
      <c r="Y18" s="38"/>
      <c r="Z18" s="38"/>
      <c r="AA18" s="38"/>
      <c r="AB18" s="38"/>
      <c r="AC18" s="38"/>
      <c r="AD18" s="38"/>
      <c r="AE18" s="38"/>
      <c r="AF18" s="38"/>
      <c r="AG18" s="38"/>
      <c r="AH18" s="38"/>
    </row>
    <row r="19" spans="1:34" s="3" customFormat="1" ht="50.15" customHeight="1" thickTop="1" thickBot="1" x14ac:dyDescent="0.3">
      <c r="A19" s="98">
        <f>'PANEL DE CONTROL DISTRITAL'!A18</f>
        <v>4</v>
      </c>
      <c r="B19" s="100" t="str">
        <f>'PANEL DE CONTROL DISTRITAL'!B18</f>
        <v>Conciliación de Credenciales para Votar.</v>
      </c>
      <c r="C19" s="97" t="str">
        <f>'PANEL DE CONTROL DISTRITAL'!C18</f>
        <v>Responsable de Módulo</v>
      </c>
      <c r="D19" s="101" t="str">
        <f>'PANEL DE CONTROL DISTRITAL'!D18</f>
        <v>Credenciales disponibles para entrega.</v>
      </c>
      <c r="E19" s="97" t="str">
        <f>'PANEL DE CONTROL DISTRITAL'!E18</f>
        <v>[(Credenciales recibidas - Credenciales inconsistentes) / Credenciales recibidas] x 100</v>
      </c>
      <c r="F19" s="102" t="str">
        <f>'PANEL DE CONTROL DISTRITAL'!F18</f>
        <v>Semanal (remesa)</v>
      </c>
      <c r="G19" s="103">
        <f>'PANEL DE CONTROL DISTRITAL'!G18</f>
        <v>0.9</v>
      </c>
      <c r="H19" s="27" t="str">
        <f>'PANEL DE CONTROL DISTRITAL'!H18</f>
        <v xml:space="preserve">Credenciales Recibidas - Credenciales inconsistentes </v>
      </c>
      <c r="I19" s="25">
        <v>166</v>
      </c>
      <c r="J19" s="25">
        <v>509</v>
      </c>
      <c r="K19" s="25">
        <v>714</v>
      </c>
      <c r="L19" s="25">
        <v>662</v>
      </c>
      <c r="M19" s="25">
        <v>717</v>
      </c>
      <c r="N19" s="25">
        <v>812</v>
      </c>
      <c r="O19" s="25">
        <v>681</v>
      </c>
      <c r="P19" s="25">
        <v>714</v>
      </c>
      <c r="Q19" s="25">
        <v>579</v>
      </c>
      <c r="R19" s="25">
        <v>773</v>
      </c>
      <c r="S19" s="25">
        <v>655</v>
      </c>
      <c r="T19" s="25">
        <v>587</v>
      </c>
      <c r="U19" s="25">
        <v>683</v>
      </c>
      <c r="V19" s="99">
        <f>IFERROR(SUM(I19:U19)/SUM(I20:U20),0)</f>
        <v>1</v>
      </c>
    </row>
    <row r="20" spans="1:34" s="3" customFormat="1" ht="50.15" customHeight="1" thickTop="1" thickBot="1" x14ac:dyDescent="0.3">
      <c r="A20" s="98"/>
      <c r="B20" s="100"/>
      <c r="C20" s="97"/>
      <c r="D20" s="101"/>
      <c r="E20" s="97"/>
      <c r="F20" s="102"/>
      <c r="G20" s="103"/>
      <c r="H20" s="27" t="str">
        <f>'PANEL DE CONTROL DISTRITAL'!H19</f>
        <v xml:space="preserve">Credenciales recibidas </v>
      </c>
      <c r="I20" s="37">
        <v>166</v>
      </c>
      <c r="J20" s="37">
        <v>509</v>
      </c>
      <c r="K20" s="37">
        <v>714</v>
      </c>
      <c r="L20" s="37">
        <v>662</v>
      </c>
      <c r="M20" s="37">
        <v>717</v>
      </c>
      <c r="N20" s="37">
        <v>812</v>
      </c>
      <c r="O20" s="37">
        <v>681</v>
      </c>
      <c r="P20" s="37">
        <v>714</v>
      </c>
      <c r="Q20" s="37">
        <v>579</v>
      </c>
      <c r="R20" s="37">
        <v>773</v>
      </c>
      <c r="S20" s="37">
        <v>655</v>
      </c>
      <c r="T20" s="37">
        <v>587</v>
      </c>
      <c r="U20" s="37">
        <v>683</v>
      </c>
      <c r="V20" s="99"/>
    </row>
    <row r="21" spans="1:34" s="39" customFormat="1" ht="7.5" customHeight="1" thickTop="1" thickBot="1" x14ac:dyDescent="0.3">
      <c r="A21" s="40"/>
      <c r="B21" s="41"/>
      <c r="C21" s="42"/>
      <c r="D21" s="43"/>
      <c r="E21" s="42"/>
      <c r="F21" s="44"/>
      <c r="G21" s="45"/>
      <c r="H21" s="46"/>
      <c r="I21" s="47"/>
      <c r="J21" s="47"/>
      <c r="K21" s="47"/>
      <c r="L21" s="47"/>
      <c r="M21" s="47"/>
      <c r="N21" s="47"/>
      <c r="O21" s="47"/>
      <c r="P21" s="47"/>
      <c r="Q21" s="47"/>
      <c r="R21" s="47"/>
      <c r="S21" s="47"/>
      <c r="T21" s="47"/>
      <c r="U21" s="47"/>
      <c r="V21" s="48"/>
      <c r="W21" s="38"/>
      <c r="X21" s="38"/>
      <c r="Y21" s="38"/>
      <c r="Z21" s="38"/>
      <c r="AA21" s="38"/>
      <c r="AB21" s="38"/>
      <c r="AC21" s="38"/>
      <c r="AD21" s="38"/>
      <c r="AE21" s="38"/>
      <c r="AF21" s="38"/>
      <c r="AG21" s="38"/>
      <c r="AH21" s="38"/>
    </row>
    <row r="22" spans="1:34" s="3" customFormat="1" ht="50.15" customHeight="1" thickTop="1" thickBot="1" x14ac:dyDescent="0.3">
      <c r="A22" s="98">
        <f>'PANEL DE CONTROL DISTRITAL'!A21</f>
        <v>5</v>
      </c>
      <c r="B22" s="100" t="str">
        <f>'PANEL DE CONTROL DISTRITAL'!B21</f>
        <v>Conciliación de Credenciales para Votar.</v>
      </c>
      <c r="C22" s="97" t="str">
        <f>'PANEL DE CONTROL DISTRITAL'!C21</f>
        <v>Responsable de Módulo</v>
      </c>
      <c r="D22" s="101" t="str">
        <f>'PANEL DE CONTROL DISTRITAL'!D21</f>
        <v>Arqueo de credenciales.</v>
      </c>
      <c r="E22" s="97" t="str">
        <f>'PANEL DE CONTROL DISTRITAL'!E21</f>
        <v>(Credenciales disponibles (físicas) / Credenciales disponibles registradas en SIIRFE-MAC) x 100</v>
      </c>
      <c r="F22" s="102" t="str">
        <f>'PANEL DE CONTROL DISTRITAL'!F21</f>
        <v>Semanal (remesa)</v>
      </c>
      <c r="G22" s="103">
        <f>'PANEL DE CONTROL DISTRITAL'!G21</f>
        <v>1</v>
      </c>
      <c r="H22" s="27" t="str">
        <f>'PANEL DE CONTROL DISTRITAL'!H21</f>
        <v>Credenciales disponibles (físicas)</v>
      </c>
      <c r="I22" s="25">
        <v>606</v>
      </c>
      <c r="J22" s="25">
        <v>988</v>
      </c>
      <c r="K22" s="25">
        <v>1044</v>
      </c>
      <c r="L22" s="25">
        <v>971</v>
      </c>
      <c r="M22" s="25">
        <v>1091</v>
      </c>
      <c r="N22" s="25">
        <v>1211</v>
      </c>
      <c r="O22" s="25">
        <v>1173</v>
      </c>
      <c r="P22" s="25">
        <v>1237</v>
      </c>
      <c r="Q22" s="25">
        <v>1074</v>
      </c>
      <c r="R22" s="25">
        <v>1166</v>
      </c>
      <c r="S22" s="25">
        <v>1146</v>
      </c>
      <c r="T22" s="25">
        <v>1053</v>
      </c>
      <c r="U22" s="25">
        <v>1261</v>
      </c>
      <c r="V22" s="99">
        <f>IFERROR(SUM(I22:U22)/SUM(I23:U23),0)</f>
        <v>1</v>
      </c>
    </row>
    <row r="23" spans="1:34" s="3" customFormat="1" ht="50.15" customHeight="1" thickTop="1" thickBot="1" x14ac:dyDescent="0.3">
      <c r="A23" s="98"/>
      <c r="B23" s="100"/>
      <c r="C23" s="97"/>
      <c r="D23" s="101"/>
      <c r="E23" s="97"/>
      <c r="F23" s="102"/>
      <c r="G23" s="103"/>
      <c r="H23" s="27" t="str">
        <f>'PANEL DE CONTROL DISTRITAL'!H22</f>
        <v>Credenciales disponibles registradas en SIIRFE</v>
      </c>
      <c r="I23" s="37">
        <v>606</v>
      </c>
      <c r="J23" s="37">
        <v>988</v>
      </c>
      <c r="K23" s="37">
        <v>1044</v>
      </c>
      <c r="L23" s="37">
        <v>971</v>
      </c>
      <c r="M23" s="37">
        <v>1091</v>
      </c>
      <c r="N23" s="37">
        <v>1211</v>
      </c>
      <c r="O23" s="37">
        <v>1173</v>
      </c>
      <c r="P23" s="37">
        <v>1237</v>
      </c>
      <c r="Q23" s="37">
        <v>1074</v>
      </c>
      <c r="R23" s="37">
        <v>1166</v>
      </c>
      <c r="S23" s="37">
        <v>1146</v>
      </c>
      <c r="T23" s="37">
        <v>1053</v>
      </c>
      <c r="U23" s="37">
        <v>1261</v>
      </c>
      <c r="V23" s="99"/>
    </row>
    <row r="24" spans="1:34" s="4" customFormat="1" ht="7.5" customHeight="1" thickTop="1" thickBot="1" x14ac:dyDescent="0.3">
      <c r="A24" s="116"/>
      <c r="B24" s="117"/>
      <c r="C24" s="117"/>
      <c r="D24" s="117"/>
      <c r="E24" s="117"/>
      <c r="F24" s="117"/>
      <c r="G24" s="117"/>
      <c r="H24" s="117"/>
      <c r="I24" s="117"/>
      <c r="J24" s="117"/>
      <c r="K24" s="117"/>
      <c r="L24" s="117"/>
      <c r="M24" s="117"/>
      <c r="N24" s="117"/>
      <c r="O24" s="117"/>
      <c r="P24" s="117"/>
      <c r="Q24" s="117"/>
      <c r="R24" s="117"/>
      <c r="S24" s="117"/>
      <c r="T24" s="117"/>
      <c r="U24" s="117"/>
      <c r="V24" s="118"/>
    </row>
    <row r="25" spans="1:34" ht="50.15" customHeight="1" thickTop="1" thickBot="1" x14ac:dyDescent="0.3">
      <c r="A25" s="98">
        <f>'PANEL DE CONTROL DISTRITAL'!A24</f>
        <v>6</v>
      </c>
      <c r="B25" s="100" t="str">
        <f>'PANEL DE CONTROL DISTRITAL'!B24</f>
        <v>Entrega de la Credencial para Votar.</v>
      </c>
      <c r="C25" s="97" t="str">
        <f>'PANEL DE CONTROL DISTRITAL'!C24</f>
        <v>Operador de Equipo Tecnológico</v>
      </c>
      <c r="D25" s="101" t="str">
        <f>'PANEL DE CONTROL DISTRITAL'!D24</f>
        <v>Efectividad de entrega de CPV en MAC.</v>
      </c>
      <c r="E25" s="97" t="str">
        <f>'PANEL DE CONTROL DISTRITAL'!E24</f>
        <v>(Total de credenciales entregadas / Total de ciudadanas y ciudadanos que acuden al MAC a recoger su credencial) x 100</v>
      </c>
      <c r="F25" s="102" t="str">
        <f>'PANEL DE CONTROL DISTRITAL'!F24</f>
        <v>Semanal (remesa)</v>
      </c>
      <c r="G25" s="103">
        <f>'PANEL DE CONTROL DISTRITAL'!G24</f>
        <v>0.9</v>
      </c>
      <c r="H25" s="27" t="str">
        <f>'PANEL DE CONTROL DISTRITAL'!H24</f>
        <v xml:space="preserve">Total de credenciales entregadas </v>
      </c>
      <c r="I25" s="25">
        <v>25</v>
      </c>
      <c r="J25" s="25">
        <v>127</v>
      </c>
      <c r="K25" s="25">
        <v>658</v>
      </c>
      <c r="L25" s="25">
        <v>735</v>
      </c>
      <c r="M25" s="25">
        <v>570</v>
      </c>
      <c r="N25" s="25">
        <v>691</v>
      </c>
      <c r="O25" s="25">
        <v>719</v>
      </c>
      <c r="P25" s="25">
        <v>650</v>
      </c>
      <c r="Q25" s="25">
        <v>742</v>
      </c>
      <c r="R25" s="25">
        <v>667</v>
      </c>
      <c r="S25" s="25">
        <v>675</v>
      </c>
      <c r="T25" s="25">
        <v>680</v>
      </c>
      <c r="U25" s="25">
        <v>475</v>
      </c>
      <c r="V25" s="99">
        <f>IFERROR(SUM(I25:U25)/SUM(I26:U26),0)</f>
        <v>0.99959552379668326</v>
      </c>
    </row>
    <row r="26" spans="1:34" ht="50.15" customHeight="1" thickTop="1" thickBot="1" x14ac:dyDescent="0.3">
      <c r="A26" s="98"/>
      <c r="B26" s="100"/>
      <c r="C26" s="97"/>
      <c r="D26" s="101"/>
      <c r="E26" s="97"/>
      <c r="F26" s="102"/>
      <c r="G26" s="103"/>
      <c r="H26" s="27" t="str">
        <f>'PANEL DE CONTROL DISTRITAL'!H25</f>
        <v xml:space="preserve"> Total de ciudadanos que acuden a MAC a recoger su credencial</v>
      </c>
      <c r="I26" s="37">
        <v>25</v>
      </c>
      <c r="J26" s="37">
        <v>127</v>
      </c>
      <c r="K26" s="37">
        <v>660</v>
      </c>
      <c r="L26" s="37">
        <v>736</v>
      </c>
      <c r="M26" s="37">
        <v>570</v>
      </c>
      <c r="N26" s="37">
        <v>691</v>
      </c>
      <c r="O26" s="37">
        <v>719</v>
      </c>
      <c r="P26" s="37">
        <v>650</v>
      </c>
      <c r="Q26" s="37">
        <v>742</v>
      </c>
      <c r="R26" s="37">
        <v>667</v>
      </c>
      <c r="S26" s="37">
        <v>675</v>
      </c>
      <c r="T26" s="37">
        <v>680</v>
      </c>
      <c r="U26" s="37">
        <v>475</v>
      </c>
      <c r="V26" s="99"/>
    </row>
    <row r="27" spans="1:34" ht="15.75" customHeight="1" thickTop="1" x14ac:dyDescent="0.25">
      <c r="B27" s="1" t="s">
        <v>19</v>
      </c>
      <c r="H27" s="49"/>
      <c r="I27" s="50"/>
      <c r="J27" s="50"/>
      <c r="K27" s="50"/>
      <c r="L27" s="50"/>
      <c r="M27" s="50"/>
      <c r="N27" s="50"/>
      <c r="O27" s="50"/>
      <c r="P27" s="50"/>
      <c r="Q27" s="50"/>
      <c r="R27" s="50"/>
      <c r="S27" s="50"/>
      <c r="T27" s="50"/>
      <c r="U27" s="50"/>
      <c r="V27" s="14"/>
    </row>
    <row r="28" spans="1:34" ht="15.75" customHeight="1" x14ac:dyDescent="0.25">
      <c r="H28" s="51"/>
    </row>
    <row r="29" spans="1:34" ht="15.75" customHeight="1" x14ac:dyDescent="0.25">
      <c r="H29" s="51"/>
    </row>
    <row r="30" spans="1:34" ht="15.75" customHeight="1" x14ac:dyDescent="0.25">
      <c r="H30" s="51"/>
    </row>
    <row r="31" spans="1:34" ht="39" customHeight="1" x14ac:dyDescent="0.25">
      <c r="H31" s="51"/>
    </row>
    <row r="32" spans="1:34" ht="30" customHeight="1" x14ac:dyDescent="0.25">
      <c r="H32" s="51"/>
    </row>
    <row r="33" spans="2:8" ht="30" customHeight="1" thickBot="1" x14ac:dyDescent="0.3">
      <c r="H33" s="51"/>
    </row>
    <row r="34" spans="2:8" ht="30" customHeight="1" thickTop="1" thickBot="1" x14ac:dyDescent="0.3">
      <c r="B34" s="110" t="s">
        <v>16</v>
      </c>
      <c r="C34" s="110"/>
      <c r="D34" s="110"/>
      <c r="E34" s="110"/>
      <c r="F34" s="110"/>
      <c r="G34" s="110"/>
      <c r="H34" s="110"/>
    </row>
    <row r="35" spans="2:8" ht="30" customHeight="1" thickTop="1" thickBot="1" x14ac:dyDescent="0.3">
      <c r="B35" s="111" t="s">
        <v>17</v>
      </c>
      <c r="C35" s="111"/>
      <c r="D35" s="111"/>
      <c r="E35" s="111"/>
      <c r="F35" s="111"/>
      <c r="G35" s="112"/>
      <c r="H35" s="55" t="s">
        <v>18</v>
      </c>
    </row>
    <row r="36" spans="2:8" ht="30" customHeight="1" thickTop="1" x14ac:dyDescent="0.25">
      <c r="B36" s="104"/>
      <c r="C36" s="105"/>
      <c r="D36" s="105"/>
      <c r="E36" s="105"/>
      <c r="F36" s="105"/>
      <c r="G36" s="106"/>
      <c r="H36" s="104"/>
    </row>
    <row r="37" spans="2:8" ht="30" customHeight="1" thickBot="1" x14ac:dyDescent="0.3">
      <c r="B37" s="107"/>
      <c r="C37" s="108"/>
      <c r="D37" s="108"/>
      <c r="E37" s="108"/>
      <c r="F37" s="108"/>
      <c r="G37" s="109"/>
      <c r="H37" s="107"/>
    </row>
    <row r="38" spans="2:8" ht="35.15" customHeight="1" thickTop="1" x14ac:dyDescent="0.25"/>
    <row r="39" spans="2:8" ht="8.15" customHeight="1" x14ac:dyDescent="0.25"/>
    <row r="40" spans="2:8" ht="35.15" customHeight="1" x14ac:dyDescent="0.25"/>
    <row r="41" spans="2:8" ht="35.15" customHeight="1" x14ac:dyDescent="0.25"/>
    <row r="42" spans="2:8" ht="8.15" customHeight="1" x14ac:dyDescent="0.25"/>
    <row r="43" spans="2:8" ht="35.15" customHeight="1" x14ac:dyDescent="0.25"/>
    <row r="44" spans="2:8" ht="43.5" customHeight="1" x14ac:dyDescent="0.25"/>
    <row r="45" spans="2:8" ht="8.15" customHeight="1" x14ac:dyDescent="0.25"/>
    <row r="46" spans="2:8" ht="35.15" customHeight="1" x14ac:dyDescent="0.25"/>
    <row r="47" spans="2:8" ht="35.15" customHeight="1" x14ac:dyDescent="0.25"/>
    <row r="48" spans="2:8" ht="39" customHeight="1" x14ac:dyDescent="0.25"/>
  </sheetData>
  <mergeCells count="68">
    <mergeCell ref="B35:G35"/>
    <mergeCell ref="B36:G37"/>
    <mergeCell ref="H36:H37"/>
    <mergeCell ref="A24:V24"/>
    <mergeCell ref="A25:A26"/>
    <mergeCell ref="B25:B26"/>
    <mergeCell ref="C25:C26"/>
    <mergeCell ref="D25:D26"/>
    <mergeCell ref="E25:E26"/>
    <mergeCell ref="F25:F26"/>
    <mergeCell ref="G25:G26"/>
    <mergeCell ref="V25:V26"/>
    <mergeCell ref="F10:F11"/>
    <mergeCell ref="G10:G11"/>
    <mergeCell ref="V10:V11"/>
    <mergeCell ref="A1:V1"/>
    <mergeCell ref="F2:G2"/>
    <mergeCell ref="A4:V4"/>
    <mergeCell ref="A5:V5"/>
    <mergeCell ref="A6:A9"/>
    <mergeCell ref="B6:H6"/>
    <mergeCell ref="I6:U6"/>
    <mergeCell ref="V6:V9"/>
    <mergeCell ref="B7:D7"/>
    <mergeCell ref="E7:H7"/>
    <mergeCell ref="I7:U7"/>
    <mergeCell ref="B8:U8"/>
    <mergeCell ref="E16:E17"/>
    <mergeCell ref="A10:A11"/>
    <mergeCell ref="B10:B11"/>
    <mergeCell ref="C10:C11"/>
    <mergeCell ref="D10:D11"/>
    <mergeCell ref="A15:V15"/>
    <mergeCell ref="A12:V12"/>
    <mergeCell ref="A13:A14"/>
    <mergeCell ref="B13:B14"/>
    <mergeCell ref="C13:C14"/>
    <mergeCell ref="D13:D14"/>
    <mergeCell ref="E13:E14"/>
    <mergeCell ref="F13:F14"/>
    <mergeCell ref="G13:G14"/>
    <mergeCell ref="V13:V14"/>
    <mergeCell ref="E10:E11"/>
    <mergeCell ref="F16:F17"/>
    <mergeCell ref="G16:G17"/>
    <mergeCell ref="V16:V17"/>
    <mergeCell ref="A18:V18"/>
    <mergeCell ref="A19:A20"/>
    <mergeCell ref="B19:B20"/>
    <mergeCell ref="C19:C20"/>
    <mergeCell ref="D19:D20"/>
    <mergeCell ref="E19:E20"/>
    <mergeCell ref="F19:F20"/>
    <mergeCell ref="G19:G20"/>
    <mergeCell ref="V19:V20"/>
    <mergeCell ref="A16:A17"/>
    <mergeCell ref="B16:B17"/>
    <mergeCell ref="C16:C17"/>
    <mergeCell ref="D16:D17"/>
    <mergeCell ref="F22:F23"/>
    <mergeCell ref="G22:G23"/>
    <mergeCell ref="V22:V23"/>
    <mergeCell ref="B34:H34"/>
    <mergeCell ref="A22:A23"/>
    <mergeCell ref="B22:B23"/>
    <mergeCell ref="C22:C23"/>
    <mergeCell ref="D22:D23"/>
    <mergeCell ref="E22:E23"/>
  </mergeCells>
  <conditionalFormatting sqref="V10">
    <cfRule type="cellIs" dxfId="237" priority="27" operator="greaterThan">
      <formula>95%</formula>
    </cfRule>
    <cfRule type="cellIs" dxfId="236" priority="28" operator="greaterThanOrEqual">
      <formula>90%</formula>
    </cfRule>
    <cfRule type="cellIs" dxfId="235" priority="29" operator="lessThan">
      <formula>89.99%</formula>
    </cfRule>
  </conditionalFormatting>
  <conditionalFormatting sqref="V13">
    <cfRule type="cellIs" dxfId="234" priority="18" operator="greaterThan">
      <formula>95%</formula>
    </cfRule>
    <cfRule type="cellIs" dxfId="233" priority="19" operator="greaterThanOrEqual">
      <formula>90%</formula>
    </cfRule>
    <cfRule type="cellIs" dxfId="232" priority="20" operator="lessThan">
      <formula>89.99%</formula>
    </cfRule>
  </conditionalFormatting>
  <conditionalFormatting sqref="V19">
    <cfRule type="cellIs" dxfId="231" priority="12" operator="greaterThan">
      <formula>95%</formula>
    </cfRule>
    <cfRule type="cellIs" dxfId="230" priority="13" operator="greaterThanOrEqual">
      <formula>90%</formula>
    </cfRule>
    <cfRule type="cellIs" dxfId="229" priority="14" operator="lessThan">
      <formula>89.99%</formula>
    </cfRule>
  </conditionalFormatting>
  <conditionalFormatting sqref="V22">
    <cfRule type="cellIs" dxfId="228" priority="4" operator="greaterThanOrEqual">
      <formula>100%</formula>
    </cfRule>
    <cfRule type="cellIs" dxfId="227" priority="5" operator="lessThan">
      <formula>99.99%</formula>
    </cfRule>
  </conditionalFormatting>
  <conditionalFormatting sqref="V25">
    <cfRule type="cellIs" dxfId="226" priority="6" operator="greaterThan">
      <formula>95%</formula>
    </cfRule>
    <cfRule type="cellIs" dxfId="225" priority="7" operator="greaterThanOrEqual">
      <formula>90%</formula>
    </cfRule>
    <cfRule type="cellIs" dxfId="224" priority="8" operator="lessThan">
      <formula>89.99%</formula>
    </cfRule>
  </conditionalFormatting>
  <conditionalFormatting sqref="V16">
    <cfRule type="cellIs" dxfId="223" priority="1" operator="greaterThan">
      <formula>95%</formula>
    </cfRule>
    <cfRule type="cellIs" dxfId="222" priority="2" operator="greaterThanOrEqual">
      <formula>90%</formula>
    </cfRule>
    <cfRule type="cellIs" dxfId="221" priority="3" operator="lessThan">
      <formula>89.99%</formula>
    </cfRule>
  </conditionalFormatting>
  <conditionalFormatting sqref="I21:U21">
    <cfRule type="colorScale" priority="535">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D142D6A6-9892-4B44-B08D-C0EED7E5021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94D3AA-A00C-4CCD-85D4-275970407F54}">
  <sheetPr>
    <tabColor rgb="FF002060"/>
  </sheetPr>
  <dimension ref="A1:AH48"/>
  <sheetViews>
    <sheetView showGridLines="0" topLeftCell="D11" zoomScale="70" zoomScaleNormal="70" workbookViewId="0">
      <selection activeCell="U19" sqref="U19:U20"/>
    </sheetView>
  </sheetViews>
  <sheetFormatPr baseColWidth="10" defaultColWidth="11.453125" defaultRowHeight="30" customHeight="1" x14ac:dyDescent="0.25"/>
  <cols>
    <col min="1" max="1" width="10.54296875" style="1" bestFit="1" customWidth="1"/>
    <col min="2" max="2" width="19.08984375" style="1" bestFit="1" customWidth="1"/>
    <col min="3" max="3" width="19.08984375" style="1" customWidth="1"/>
    <col min="4" max="4" width="14.36328125" style="1" customWidth="1"/>
    <col min="5" max="5" width="21" style="1" customWidth="1"/>
    <col min="6" max="6" width="12.90625" style="1" customWidth="1"/>
    <col min="7" max="7" width="10.36328125" style="1" bestFit="1" customWidth="1"/>
    <col min="8" max="8" width="14.54296875" style="1" customWidth="1"/>
    <col min="9" max="21" width="10.6328125" style="1" customWidth="1"/>
    <col min="22" max="22" width="22.6328125" style="1" customWidth="1"/>
    <col min="23" max="16384" width="11.453125" style="1"/>
  </cols>
  <sheetData>
    <row r="1" spans="1:34" ht="40.5" customHeight="1" x14ac:dyDescent="0.25">
      <c r="A1" s="58" t="str">
        <f>'PANEL DE CONTROL DISTRITAL'!A1:Q1</f>
        <v>INSTITUTO NACIONAL ELECTORAL
SISTEMA DE GESTIÓN DE LA CALIDAD
CIUDAD DE MÉXICO</v>
      </c>
      <c r="B1" s="58"/>
      <c r="C1" s="58"/>
      <c r="D1" s="58"/>
      <c r="E1" s="58"/>
      <c r="F1" s="58"/>
      <c r="G1" s="58"/>
      <c r="H1" s="58"/>
      <c r="I1" s="58"/>
      <c r="J1" s="58"/>
      <c r="K1" s="58"/>
      <c r="L1" s="58"/>
      <c r="M1" s="58"/>
      <c r="N1" s="58"/>
      <c r="O1" s="58"/>
      <c r="P1" s="58"/>
      <c r="Q1" s="58"/>
      <c r="R1" s="58"/>
      <c r="S1" s="58"/>
      <c r="T1" s="58"/>
      <c r="U1" s="58"/>
      <c r="V1" s="58"/>
    </row>
    <row r="2" spans="1:34" ht="33.75" customHeight="1" x14ac:dyDescent="0.25">
      <c r="A2" s="12"/>
      <c r="B2" s="12"/>
      <c r="C2" s="12"/>
      <c r="D2" s="9" t="s">
        <v>13</v>
      </c>
      <c r="E2" s="9">
        <v>12</v>
      </c>
      <c r="F2" s="60" t="s">
        <v>14</v>
      </c>
      <c r="G2" s="60"/>
      <c r="H2" s="22">
        <v>91253</v>
      </c>
      <c r="I2" s="21"/>
      <c r="J2" s="21"/>
      <c r="K2" s="21"/>
      <c r="L2" s="21"/>
      <c r="M2" s="21"/>
      <c r="N2" s="21"/>
      <c r="O2" s="12"/>
      <c r="P2" s="12"/>
      <c r="Q2" s="12"/>
      <c r="R2" s="12"/>
      <c r="S2" s="12"/>
      <c r="T2" s="12"/>
      <c r="U2" s="12"/>
      <c r="V2" s="53"/>
      <c r="W2" s="17"/>
    </row>
    <row r="3" spans="1:34" ht="11.25" customHeight="1" thickBot="1" x14ac:dyDescent="0.3">
      <c r="A3" s="12"/>
      <c r="B3" s="6"/>
      <c r="C3" s="6"/>
      <c r="D3" s="6"/>
      <c r="E3" s="6"/>
      <c r="F3" s="6"/>
      <c r="G3" s="6"/>
      <c r="H3" s="6"/>
      <c r="I3" s="6"/>
      <c r="J3" s="6"/>
      <c r="K3" s="6"/>
      <c r="L3" s="6"/>
      <c r="M3" s="6"/>
      <c r="N3" s="6"/>
      <c r="O3" s="6"/>
      <c r="P3" s="6"/>
      <c r="Q3" s="6"/>
      <c r="R3" s="6"/>
      <c r="S3" s="6"/>
      <c r="T3" s="6"/>
      <c r="U3" s="6"/>
    </row>
    <row r="4" spans="1:34" ht="30" customHeight="1" thickTop="1" thickBot="1" x14ac:dyDescent="0.3">
      <c r="A4" s="87" t="s">
        <v>15</v>
      </c>
      <c r="B4" s="88"/>
      <c r="C4" s="88"/>
      <c r="D4" s="88"/>
      <c r="E4" s="88"/>
      <c r="F4" s="88"/>
      <c r="G4" s="88"/>
      <c r="H4" s="88"/>
      <c r="I4" s="88"/>
      <c r="J4" s="88"/>
      <c r="K4" s="88"/>
      <c r="L4" s="88"/>
      <c r="M4" s="88"/>
      <c r="N4" s="88"/>
      <c r="O4" s="88"/>
      <c r="P4" s="88"/>
      <c r="Q4" s="88"/>
      <c r="R4" s="88"/>
      <c r="S4" s="88"/>
      <c r="T4" s="88"/>
      <c r="U4" s="88"/>
      <c r="V4" s="89"/>
      <c r="X4" s="20"/>
    </row>
    <row r="5" spans="1:34" ht="5.25" customHeight="1" thickTop="1" thickBot="1" x14ac:dyDescent="0.3">
      <c r="A5" s="90"/>
      <c r="B5" s="91"/>
      <c r="C5" s="91"/>
      <c r="D5" s="91"/>
      <c r="E5" s="91"/>
      <c r="F5" s="91"/>
      <c r="G5" s="91"/>
      <c r="H5" s="91"/>
      <c r="I5" s="91"/>
      <c r="J5" s="91"/>
      <c r="K5" s="91"/>
      <c r="L5" s="91"/>
      <c r="M5" s="91"/>
      <c r="N5" s="91"/>
      <c r="O5" s="91"/>
      <c r="P5" s="91"/>
      <c r="Q5" s="91"/>
      <c r="R5" s="91"/>
      <c r="S5" s="91"/>
      <c r="T5" s="91"/>
      <c r="U5" s="91"/>
      <c r="V5" s="92"/>
    </row>
    <row r="6" spans="1:34" ht="18" customHeight="1" thickTop="1" thickBot="1" x14ac:dyDescent="0.3">
      <c r="A6" s="84" t="str">
        <f>'PANEL DE CONTROL DISTRITAL'!A6</f>
        <v>Número</v>
      </c>
      <c r="B6" s="85" t="str">
        <f>'PANEL DE CONTROL DISTRITAL'!B6</f>
        <v xml:space="preserve">PROCESOS SUSTANTIVOS E INDICADORES </v>
      </c>
      <c r="C6" s="85"/>
      <c r="D6" s="85"/>
      <c r="E6" s="85"/>
      <c r="F6" s="85"/>
      <c r="G6" s="85"/>
      <c r="H6" s="85"/>
      <c r="I6" s="93" t="s">
        <v>11</v>
      </c>
      <c r="J6" s="93"/>
      <c r="K6" s="93"/>
      <c r="L6" s="93"/>
      <c r="M6" s="93"/>
      <c r="N6" s="93"/>
      <c r="O6" s="93"/>
      <c r="P6" s="93"/>
      <c r="Q6" s="93"/>
      <c r="R6" s="93"/>
      <c r="S6" s="93"/>
      <c r="T6" s="93"/>
      <c r="U6" s="93"/>
      <c r="V6" s="86" t="s">
        <v>7</v>
      </c>
    </row>
    <row r="7" spans="1:34" ht="17.25" customHeight="1" thickTop="1" thickBot="1" x14ac:dyDescent="0.3">
      <c r="A7" s="84"/>
      <c r="B7" s="85" t="str">
        <f>'PANEL DE CONTROL DISTRITAL'!B7</f>
        <v>DESCRIPCIÓN</v>
      </c>
      <c r="C7" s="85"/>
      <c r="D7" s="85"/>
      <c r="E7" s="85" t="str">
        <f>'PANEL DE CONTROL DISTRITAL'!E7</f>
        <v>MEDICIÓN</v>
      </c>
      <c r="F7" s="85"/>
      <c r="G7" s="85"/>
      <c r="H7" s="85"/>
      <c r="I7" s="94" t="s">
        <v>57</v>
      </c>
      <c r="J7" s="94"/>
      <c r="K7" s="94"/>
      <c r="L7" s="94"/>
      <c r="M7" s="94"/>
      <c r="N7" s="94"/>
      <c r="O7" s="94"/>
      <c r="P7" s="94"/>
      <c r="Q7" s="94"/>
      <c r="R7" s="94"/>
      <c r="S7" s="94"/>
      <c r="T7" s="94"/>
      <c r="U7" s="94"/>
      <c r="V7" s="86"/>
    </row>
    <row r="8" spans="1:34" ht="5.25" customHeight="1" thickTop="1" thickBot="1" x14ac:dyDescent="0.3">
      <c r="A8" s="84"/>
      <c r="B8" s="95"/>
      <c r="C8" s="96"/>
      <c r="D8" s="96"/>
      <c r="E8" s="96"/>
      <c r="F8" s="96"/>
      <c r="G8" s="96"/>
      <c r="H8" s="96"/>
      <c r="I8" s="96"/>
      <c r="J8" s="96"/>
      <c r="K8" s="96"/>
      <c r="L8" s="96"/>
      <c r="M8" s="96"/>
      <c r="N8" s="96"/>
      <c r="O8" s="96"/>
      <c r="P8" s="96"/>
      <c r="Q8" s="96"/>
      <c r="R8" s="96"/>
      <c r="S8" s="96"/>
      <c r="T8" s="96"/>
      <c r="U8" s="96"/>
      <c r="V8" s="86"/>
    </row>
    <row r="9" spans="1:34" s="2" customFormat="1" ht="29.25" customHeight="1" thickTop="1" thickBot="1" x14ac:dyDescent="0.3">
      <c r="A9" s="8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36" t="str">
        <f>'PANEL DE CONTROL DISTRITAL'!H8</f>
        <v>Nominativo</v>
      </c>
      <c r="I9" s="29" t="str">
        <f>'090151'!I9</f>
        <v>2024-28</v>
      </c>
      <c r="J9" s="29" t="str">
        <f>'090151'!J9</f>
        <v>2024-29</v>
      </c>
      <c r="K9" s="29" t="str">
        <f>'090151'!K9</f>
        <v>2024-30</v>
      </c>
      <c r="L9" s="29" t="str">
        <f>'090151'!L9</f>
        <v>2024-31</v>
      </c>
      <c r="M9" s="29" t="str">
        <f>'090151'!M9</f>
        <v>2024-32</v>
      </c>
      <c r="N9" s="29" t="str">
        <f>'090151'!N9</f>
        <v>2024-33</v>
      </c>
      <c r="O9" s="29" t="str">
        <f>'090151'!O9</f>
        <v>2024-34</v>
      </c>
      <c r="P9" s="29" t="str">
        <f>'090151'!P9</f>
        <v>2024-35</v>
      </c>
      <c r="Q9" s="29" t="str">
        <f>'090151'!Q9</f>
        <v>2024-36</v>
      </c>
      <c r="R9" s="29" t="str">
        <f>'090151'!R9</f>
        <v>2024-37</v>
      </c>
      <c r="S9" s="29" t="str">
        <f>'090151'!S9</f>
        <v>2024-38</v>
      </c>
      <c r="T9" s="29" t="str">
        <f>'090151'!T9</f>
        <v>2024-39</v>
      </c>
      <c r="U9" s="29" t="str">
        <f>'090151'!U9</f>
        <v>2024-40</v>
      </c>
      <c r="V9" s="86"/>
    </row>
    <row r="10" spans="1:34" s="2" customFormat="1" ht="50.15" customHeight="1" thickTop="1" thickBot="1" x14ac:dyDescent="0.3">
      <c r="A10" s="98">
        <f>'PANEL DE CONTROL DISTRITAL'!A9</f>
        <v>1</v>
      </c>
      <c r="B10" s="100" t="str">
        <f>'PANEL DE CONTROL DISTRITAL'!B9</f>
        <v>Entrevista</v>
      </c>
      <c r="C10" s="97" t="str">
        <f>'PANEL DE CONTROL DISTRITAL'!C9</f>
        <v xml:space="preserve"> Auxiliar de Atención Ciudadana</v>
      </c>
      <c r="D10" s="101" t="str">
        <f>'PANEL DE CONTROL DISTRITAL'!D9</f>
        <v>Fichas requisitadas correctamente.</v>
      </c>
      <c r="E10" s="97" t="str">
        <f>'PANEL DE CONTROL DISTRITAL'!E9</f>
        <v>(Fichas requisitadas correctamente / Fichas revisadas en la muestra del 10%) x 100</v>
      </c>
      <c r="F10" s="102" t="str">
        <f>'PANEL DE CONTROL DISTRITAL'!F9</f>
        <v>Semanal (remesa)</v>
      </c>
      <c r="G10" s="103">
        <f>'PANEL DE CONTROL DISTRITAL'!G9</f>
        <v>0.9</v>
      </c>
      <c r="H10" s="27" t="str">
        <f>'PANEL DE CONTROL DISTRITAL'!H9</f>
        <v>Fichas requistadas correctamente</v>
      </c>
      <c r="I10" s="25">
        <v>40</v>
      </c>
      <c r="J10" s="25">
        <v>87</v>
      </c>
      <c r="K10" s="25">
        <v>85</v>
      </c>
      <c r="L10" s="25">
        <v>77</v>
      </c>
      <c r="M10" s="25">
        <v>81</v>
      </c>
      <c r="N10" s="25">
        <v>76</v>
      </c>
      <c r="O10" s="25">
        <v>71</v>
      </c>
      <c r="P10" s="25">
        <v>69</v>
      </c>
      <c r="Q10" s="25">
        <v>72</v>
      </c>
      <c r="R10" s="25">
        <v>67</v>
      </c>
      <c r="S10" s="25">
        <v>70</v>
      </c>
      <c r="T10" s="25">
        <v>73</v>
      </c>
      <c r="U10" s="25">
        <v>77</v>
      </c>
      <c r="V10" s="99">
        <f>IFERROR(SUM(I10:U10)/SUM(I11:U11),0)</f>
        <v>1</v>
      </c>
    </row>
    <row r="11" spans="1:34" s="2" customFormat="1" ht="50.15" customHeight="1" thickTop="1" thickBot="1" x14ac:dyDescent="0.3">
      <c r="A11" s="98"/>
      <c r="B11" s="100"/>
      <c r="C11" s="97"/>
      <c r="D11" s="101"/>
      <c r="E11" s="97"/>
      <c r="F11" s="102"/>
      <c r="G11" s="103"/>
      <c r="H11" s="27" t="str">
        <f>'PANEL DE CONTROL DISTRITAL'!H10</f>
        <v>Fichas revisadas en la Muestra del 10%</v>
      </c>
      <c r="I11" s="37">
        <v>40</v>
      </c>
      <c r="J11" s="37">
        <v>87</v>
      </c>
      <c r="K11" s="37">
        <v>85</v>
      </c>
      <c r="L11" s="37">
        <v>77</v>
      </c>
      <c r="M11" s="37">
        <v>81</v>
      </c>
      <c r="N11" s="37">
        <v>76</v>
      </c>
      <c r="O11" s="37">
        <v>71</v>
      </c>
      <c r="P11" s="37">
        <v>69</v>
      </c>
      <c r="Q11" s="37">
        <v>72</v>
      </c>
      <c r="R11" s="37">
        <v>67</v>
      </c>
      <c r="S11" s="37">
        <v>70</v>
      </c>
      <c r="T11" s="37">
        <v>73</v>
      </c>
      <c r="U11" s="37">
        <v>77</v>
      </c>
      <c r="V11" s="99"/>
    </row>
    <row r="12" spans="1:34" s="39" customFormat="1" ht="8.15" customHeight="1" thickTop="1" thickBot="1" x14ac:dyDescent="0.3">
      <c r="A12" s="98"/>
      <c r="B12" s="98"/>
      <c r="C12" s="98"/>
      <c r="D12" s="98"/>
      <c r="E12" s="98"/>
      <c r="F12" s="98"/>
      <c r="G12" s="98"/>
      <c r="H12" s="98"/>
      <c r="I12" s="98"/>
      <c r="J12" s="98"/>
      <c r="K12" s="98"/>
      <c r="L12" s="98"/>
      <c r="M12" s="98"/>
      <c r="N12" s="98"/>
      <c r="O12" s="98"/>
      <c r="P12" s="98"/>
      <c r="Q12" s="98"/>
      <c r="R12" s="98"/>
      <c r="S12" s="98"/>
      <c r="T12" s="98"/>
      <c r="U12" s="98"/>
      <c r="V12" s="98"/>
      <c r="W12" s="38"/>
      <c r="X12" s="38"/>
      <c r="Y12" s="38"/>
      <c r="Z12" s="38"/>
      <c r="AA12" s="38"/>
      <c r="AB12" s="38"/>
      <c r="AC12" s="38"/>
      <c r="AD12" s="38"/>
      <c r="AE12" s="38"/>
      <c r="AF12" s="38"/>
      <c r="AG12" s="38"/>
      <c r="AH12" s="38"/>
    </row>
    <row r="13" spans="1:34" s="3" customFormat="1" ht="50.15" customHeight="1" thickTop="1" thickBot="1" x14ac:dyDescent="0.3">
      <c r="A13" s="98">
        <f>'PANEL DE CONTROL DISTRITAL'!A12</f>
        <v>2</v>
      </c>
      <c r="B13" s="100" t="str">
        <f>'PANEL DE CONTROL DISTRITAL'!B12</f>
        <v>Trámite</v>
      </c>
      <c r="C13" s="97" t="str">
        <f>'PANEL DE CONTROL DISTRITAL'!C12</f>
        <v>Operador de Equipo Tecnológico</v>
      </c>
      <c r="D13" s="101" t="str">
        <f>'PANEL DE CONTROL DISTRITAL'!D12</f>
        <v>Trámites exitosos.</v>
      </c>
      <c r="E13" s="97" t="str">
        <f>'PANEL DE CONTROL DISTRITAL'!E12</f>
        <v>(Número de trámites exitosos / Número de trámites aplicados) x 100</v>
      </c>
      <c r="F13" s="102" t="str">
        <f>'PANEL DE CONTROL DISTRITAL'!F12</f>
        <v>Semanal (remesa)</v>
      </c>
      <c r="G13" s="103">
        <f>'PANEL DE CONTROL DISTRITAL'!G12</f>
        <v>0.9</v>
      </c>
      <c r="H13" s="27" t="str">
        <f>'PANEL DE CONTROL DISTRITAL'!H12</f>
        <v>Número de trámites exitosos</v>
      </c>
      <c r="I13" s="25">
        <v>382</v>
      </c>
      <c r="J13" s="25">
        <v>819</v>
      </c>
      <c r="K13" s="25">
        <v>802</v>
      </c>
      <c r="L13" s="25">
        <v>728</v>
      </c>
      <c r="M13" s="25">
        <v>779</v>
      </c>
      <c r="N13" s="25">
        <v>728</v>
      </c>
      <c r="O13" s="25">
        <v>689</v>
      </c>
      <c r="P13" s="25">
        <v>660</v>
      </c>
      <c r="Q13" s="25">
        <v>693</v>
      </c>
      <c r="R13" s="25">
        <v>648</v>
      </c>
      <c r="S13" s="25">
        <v>654</v>
      </c>
      <c r="T13" s="25">
        <v>693</v>
      </c>
      <c r="U13" s="25">
        <v>524</v>
      </c>
      <c r="V13" s="99">
        <f>IFERROR(SUM(I13:U13)/SUM(I14:U14),0)</f>
        <v>0.9708705726580602</v>
      </c>
    </row>
    <row r="14" spans="1:34" s="3" customFormat="1" ht="50.15" customHeight="1" thickTop="1" thickBot="1" x14ac:dyDescent="0.3">
      <c r="A14" s="98"/>
      <c r="B14" s="100"/>
      <c r="C14" s="97"/>
      <c r="D14" s="101"/>
      <c r="E14" s="97"/>
      <c r="F14" s="102"/>
      <c r="G14" s="103"/>
      <c r="H14" s="27" t="str">
        <f>'PANEL DE CONTROL DISTRITAL'!H13</f>
        <v>Número de trámites aplicados</v>
      </c>
      <c r="I14" s="37">
        <v>388</v>
      </c>
      <c r="J14" s="37">
        <v>824</v>
      </c>
      <c r="K14" s="37">
        <v>805</v>
      </c>
      <c r="L14" s="37">
        <v>734</v>
      </c>
      <c r="M14" s="37">
        <v>780</v>
      </c>
      <c r="N14" s="37">
        <v>732</v>
      </c>
      <c r="O14" s="37">
        <v>691</v>
      </c>
      <c r="P14" s="37">
        <v>664</v>
      </c>
      <c r="Q14" s="37">
        <v>693</v>
      </c>
      <c r="R14" s="37">
        <v>652</v>
      </c>
      <c r="S14" s="37">
        <v>657</v>
      </c>
      <c r="T14" s="37">
        <v>699</v>
      </c>
      <c r="U14" s="37">
        <v>744</v>
      </c>
      <c r="V14" s="99"/>
    </row>
    <row r="15" spans="1:34" s="39" customFormat="1" ht="8.15" customHeight="1" thickTop="1" thickBot="1" x14ac:dyDescent="0.3">
      <c r="A15" s="98"/>
      <c r="B15" s="98"/>
      <c r="C15" s="98"/>
      <c r="D15" s="98"/>
      <c r="E15" s="98"/>
      <c r="F15" s="98"/>
      <c r="G15" s="98"/>
      <c r="H15" s="98"/>
      <c r="I15" s="98"/>
      <c r="J15" s="98"/>
      <c r="K15" s="98"/>
      <c r="L15" s="98"/>
      <c r="M15" s="98"/>
      <c r="N15" s="98"/>
      <c r="O15" s="98"/>
      <c r="P15" s="98"/>
      <c r="Q15" s="98"/>
      <c r="R15" s="98"/>
      <c r="S15" s="98"/>
      <c r="T15" s="98"/>
      <c r="U15" s="98"/>
      <c r="V15" s="98"/>
      <c r="W15" s="38"/>
      <c r="X15" s="38"/>
      <c r="Y15" s="38"/>
      <c r="Z15" s="38"/>
      <c r="AA15" s="38"/>
      <c r="AB15" s="38"/>
      <c r="AC15" s="38"/>
      <c r="AD15" s="38"/>
      <c r="AE15" s="38"/>
      <c r="AF15" s="38"/>
      <c r="AG15" s="38"/>
      <c r="AH15" s="38"/>
    </row>
    <row r="16" spans="1:34" s="3" customFormat="1" ht="50.15" customHeight="1" thickTop="1" thickBot="1" x14ac:dyDescent="0.3">
      <c r="A16" s="98">
        <f>'PANEL DE CONTROL DISTRITAL'!A15</f>
        <v>3</v>
      </c>
      <c r="B16" s="100" t="str">
        <f>'PANEL DE CONTROL DISTRITAL'!B15</f>
        <v>Transferencia de la Información.</v>
      </c>
      <c r="C16" s="97" t="str">
        <f>'PANEL DE CONTROL DISTRITAL'!C15</f>
        <v>Responsable de Módulo</v>
      </c>
      <c r="D16" s="101" t="str">
        <f>'PANEL DE CONTROL DISTRITAL'!D15</f>
        <v>Reenvíos exitosos.</v>
      </c>
      <c r="E16" s="97" t="str">
        <f>'PANEL DE CONTROL DISTRITAL'!E15</f>
        <v>(Ejecución de los scripts de reenvío de notificaciones / Solicitud de reenvíos de scripts requeridos) x100</v>
      </c>
      <c r="F16" s="102" t="str">
        <f>'PANEL DE CONTROL DISTRITAL'!F15</f>
        <v>Semanal (remesa)</v>
      </c>
      <c r="G16" s="103">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99">
        <f>IFERROR(SUM(I16:U16)/SUM(I17:U17),1)</f>
        <v>1</v>
      </c>
    </row>
    <row r="17" spans="1:34" s="3" customFormat="1" ht="50.15" customHeight="1" thickTop="1" thickBot="1" x14ac:dyDescent="0.3">
      <c r="A17" s="98"/>
      <c r="B17" s="100"/>
      <c r="C17" s="97"/>
      <c r="D17" s="101"/>
      <c r="E17" s="97"/>
      <c r="F17" s="102"/>
      <c r="G17" s="103"/>
      <c r="H17" s="27" t="str">
        <f>'PANEL DE CONTROL DISTRITAL'!H16</f>
        <v>Solicitud de reevíos de scripts requeridos</v>
      </c>
      <c r="I17" s="37">
        <v>0</v>
      </c>
      <c r="J17" s="37">
        <v>0</v>
      </c>
      <c r="K17" s="37">
        <v>0</v>
      </c>
      <c r="L17" s="37">
        <v>0</v>
      </c>
      <c r="M17" s="37">
        <v>0</v>
      </c>
      <c r="N17" s="37">
        <v>0</v>
      </c>
      <c r="O17" s="37">
        <v>0</v>
      </c>
      <c r="P17" s="37">
        <v>0</v>
      </c>
      <c r="Q17" s="37">
        <v>0</v>
      </c>
      <c r="R17" s="37">
        <v>0</v>
      </c>
      <c r="S17" s="37">
        <v>0</v>
      </c>
      <c r="T17" s="37">
        <v>0</v>
      </c>
      <c r="U17" s="37">
        <v>0</v>
      </c>
      <c r="V17" s="99"/>
    </row>
    <row r="18" spans="1:34" s="39" customFormat="1" ht="8.15" customHeight="1" thickTop="1" thickBot="1" x14ac:dyDescent="0.3">
      <c r="A18" s="98"/>
      <c r="B18" s="98"/>
      <c r="C18" s="98"/>
      <c r="D18" s="98"/>
      <c r="E18" s="98"/>
      <c r="F18" s="98"/>
      <c r="G18" s="98"/>
      <c r="H18" s="98"/>
      <c r="I18" s="98"/>
      <c r="J18" s="98"/>
      <c r="K18" s="98"/>
      <c r="L18" s="98"/>
      <c r="M18" s="98"/>
      <c r="N18" s="98"/>
      <c r="O18" s="98"/>
      <c r="P18" s="98"/>
      <c r="Q18" s="98"/>
      <c r="R18" s="98"/>
      <c r="S18" s="98"/>
      <c r="T18" s="98"/>
      <c r="U18" s="98"/>
      <c r="V18" s="98"/>
      <c r="W18" s="38"/>
      <c r="X18" s="38"/>
      <c r="Y18" s="38"/>
      <c r="Z18" s="38"/>
      <c r="AA18" s="38"/>
      <c r="AB18" s="38"/>
      <c r="AC18" s="38"/>
      <c r="AD18" s="38"/>
      <c r="AE18" s="38"/>
      <c r="AF18" s="38"/>
      <c r="AG18" s="38"/>
      <c r="AH18" s="38"/>
    </row>
    <row r="19" spans="1:34" s="3" customFormat="1" ht="50.15" customHeight="1" thickTop="1" thickBot="1" x14ac:dyDescent="0.3">
      <c r="A19" s="98">
        <f>'PANEL DE CONTROL DISTRITAL'!A18</f>
        <v>4</v>
      </c>
      <c r="B19" s="100" t="str">
        <f>'PANEL DE CONTROL DISTRITAL'!B18</f>
        <v>Conciliación de Credenciales para Votar.</v>
      </c>
      <c r="C19" s="97" t="str">
        <f>'PANEL DE CONTROL DISTRITAL'!C18</f>
        <v>Responsable de Módulo</v>
      </c>
      <c r="D19" s="101" t="str">
        <f>'PANEL DE CONTROL DISTRITAL'!D18</f>
        <v>Credenciales disponibles para entrega.</v>
      </c>
      <c r="E19" s="97" t="str">
        <f>'PANEL DE CONTROL DISTRITAL'!E18</f>
        <v>[(Credenciales recibidas - Credenciales inconsistentes) / Credenciales recibidas] x 100</v>
      </c>
      <c r="F19" s="102" t="str">
        <f>'PANEL DE CONTROL DISTRITAL'!F18</f>
        <v>Semanal (remesa)</v>
      </c>
      <c r="G19" s="103">
        <f>'PANEL DE CONTROL DISTRITAL'!G18</f>
        <v>0.9</v>
      </c>
      <c r="H19" s="27" t="str">
        <f>'PANEL DE CONTROL DISTRITAL'!H18</f>
        <v xml:space="preserve">Credenciales Recibidas - Credenciales inconsistentes </v>
      </c>
      <c r="I19" s="25">
        <v>202</v>
      </c>
      <c r="J19" s="25">
        <v>615</v>
      </c>
      <c r="K19" s="25">
        <v>816</v>
      </c>
      <c r="L19" s="25">
        <v>764</v>
      </c>
      <c r="M19" s="25">
        <v>715</v>
      </c>
      <c r="N19" s="25">
        <v>754</v>
      </c>
      <c r="O19" s="25">
        <v>704</v>
      </c>
      <c r="P19" s="25">
        <v>669</v>
      </c>
      <c r="Q19" s="25">
        <v>565</v>
      </c>
      <c r="R19" s="25">
        <v>794</v>
      </c>
      <c r="S19" s="25">
        <v>665</v>
      </c>
      <c r="T19" s="25">
        <v>679</v>
      </c>
      <c r="U19" s="25">
        <v>740</v>
      </c>
      <c r="V19" s="99">
        <f>IFERROR(SUM(I19:U19)/SUM(I20:U20),0)</f>
        <v>1</v>
      </c>
    </row>
    <row r="20" spans="1:34" s="3" customFormat="1" ht="50.15" customHeight="1" thickTop="1" thickBot="1" x14ac:dyDescent="0.3">
      <c r="A20" s="98"/>
      <c r="B20" s="100"/>
      <c r="C20" s="97"/>
      <c r="D20" s="101"/>
      <c r="E20" s="97"/>
      <c r="F20" s="102"/>
      <c r="G20" s="103"/>
      <c r="H20" s="27" t="str">
        <f>'PANEL DE CONTROL DISTRITAL'!H19</f>
        <v xml:space="preserve">Credenciales recibidas </v>
      </c>
      <c r="I20" s="37">
        <v>202</v>
      </c>
      <c r="J20" s="37">
        <v>615</v>
      </c>
      <c r="K20" s="37">
        <v>816</v>
      </c>
      <c r="L20" s="37">
        <v>764</v>
      </c>
      <c r="M20" s="37">
        <v>715</v>
      </c>
      <c r="N20" s="37">
        <v>754</v>
      </c>
      <c r="O20" s="37">
        <v>704</v>
      </c>
      <c r="P20" s="37">
        <v>669</v>
      </c>
      <c r="Q20" s="37">
        <v>565</v>
      </c>
      <c r="R20" s="37">
        <v>794</v>
      </c>
      <c r="S20" s="37">
        <v>665</v>
      </c>
      <c r="T20" s="37">
        <v>679</v>
      </c>
      <c r="U20" s="37">
        <v>740</v>
      </c>
      <c r="V20" s="99"/>
    </row>
    <row r="21" spans="1:34" s="39" customFormat="1" ht="7.5" customHeight="1" thickTop="1" thickBot="1" x14ac:dyDescent="0.3">
      <c r="A21" s="40"/>
      <c r="B21" s="41"/>
      <c r="C21" s="42"/>
      <c r="D21" s="43"/>
      <c r="E21" s="42"/>
      <c r="F21" s="44"/>
      <c r="G21" s="45"/>
      <c r="H21" s="46"/>
      <c r="I21" s="47"/>
      <c r="J21" s="47"/>
      <c r="K21" s="47"/>
      <c r="L21" s="47"/>
      <c r="M21" s="47"/>
      <c r="N21" s="47"/>
      <c r="O21" s="47"/>
      <c r="P21" s="47"/>
      <c r="Q21" s="47"/>
      <c r="R21" s="47"/>
      <c r="S21" s="47"/>
      <c r="T21" s="47"/>
      <c r="U21" s="47"/>
      <c r="V21" s="48"/>
      <c r="W21" s="38"/>
      <c r="X21" s="38"/>
      <c r="Y21" s="38"/>
      <c r="Z21" s="38"/>
      <c r="AA21" s="38"/>
      <c r="AB21" s="38"/>
      <c r="AC21" s="38"/>
      <c r="AD21" s="38"/>
      <c r="AE21" s="38"/>
      <c r="AF21" s="38"/>
      <c r="AG21" s="38"/>
      <c r="AH21" s="38"/>
    </row>
    <row r="22" spans="1:34" s="3" customFormat="1" ht="50.15" customHeight="1" thickTop="1" thickBot="1" x14ac:dyDescent="0.3">
      <c r="A22" s="98">
        <f>'PANEL DE CONTROL DISTRITAL'!A21</f>
        <v>5</v>
      </c>
      <c r="B22" s="100" t="str">
        <f>'PANEL DE CONTROL DISTRITAL'!B21</f>
        <v>Conciliación de Credenciales para Votar.</v>
      </c>
      <c r="C22" s="97" t="str">
        <f>'PANEL DE CONTROL DISTRITAL'!C21</f>
        <v>Responsable de Módulo</v>
      </c>
      <c r="D22" s="101" t="str">
        <f>'PANEL DE CONTROL DISTRITAL'!D21</f>
        <v>Arqueo de credenciales.</v>
      </c>
      <c r="E22" s="97" t="str">
        <f>'PANEL DE CONTROL DISTRITAL'!E21</f>
        <v>(Credenciales disponibles (físicas) / Credenciales disponibles registradas en SIIRFE-MAC) x 100</v>
      </c>
      <c r="F22" s="102" t="str">
        <f>'PANEL DE CONTROL DISTRITAL'!F21</f>
        <v>Semanal (remesa)</v>
      </c>
      <c r="G22" s="103">
        <f>'PANEL DE CONTROL DISTRITAL'!G21</f>
        <v>1</v>
      </c>
      <c r="H22" s="27" t="str">
        <f>'PANEL DE CONTROL DISTRITAL'!H21</f>
        <v>Credenciales disponibles (físicas)</v>
      </c>
      <c r="I22" s="25">
        <v>595</v>
      </c>
      <c r="J22" s="25">
        <v>994</v>
      </c>
      <c r="K22" s="25">
        <v>1295</v>
      </c>
      <c r="L22" s="25">
        <v>1326</v>
      </c>
      <c r="M22" s="25">
        <v>1315</v>
      </c>
      <c r="N22" s="25">
        <v>1433</v>
      </c>
      <c r="O22" s="25">
        <v>1360</v>
      </c>
      <c r="P22" s="25">
        <v>1323</v>
      </c>
      <c r="Q22" s="25">
        <v>1276</v>
      </c>
      <c r="R22" s="25">
        <v>1340</v>
      </c>
      <c r="S22" s="25">
        <v>1331</v>
      </c>
      <c r="T22" s="25">
        <v>1330</v>
      </c>
      <c r="U22" s="25">
        <v>1403</v>
      </c>
      <c r="V22" s="99">
        <f>IFERROR(SUM(I22:U22)/SUM(I23:U23),0)</f>
        <v>1</v>
      </c>
    </row>
    <row r="23" spans="1:34" s="3" customFormat="1" ht="50.15" customHeight="1" thickTop="1" thickBot="1" x14ac:dyDescent="0.3">
      <c r="A23" s="98"/>
      <c r="B23" s="100"/>
      <c r="C23" s="97"/>
      <c r="D23" s="101"/>
      <c r="E23" s="97"/>
      <c r="F23" s="102"/>
      <c r="G23" s="103"/>
      <c r="H23" s="27" t="str">
        <f>'PANEL DE CONTROL DISTRITAL'!H22</f>
        <v>Credenciales disponibles registradas en SIIRFE</v>
      </c>
      <c r="I23" s="37">
        <v>595</v>
      </c>
      <c r="J23" s="37">
        <v>994</v>
      </c>
      <c r="K23" s="37">
        <v>1295</v>
      </c>
      <c r="L23" s="37">
        <v>1326</v>
      </c>
      <c r="M23" s="37">
        <v>1315</v>
      </c>
      <c r="N23" s="37">
        <v>1433</v>
      </c>
      <c r="O23" s="37">
        <v>1360</v>
      </c>
      <c r="P23" s="37">
        <v>1323</v>
      </c>
      <c r="Q23" s="37">
        <v>1276</v>
      </c>
      <c r="R23" s="37">
        <v>1340</v>
      </c>
      <c r="S23" s="37">
        <v>1331</v>
      </c>
      <c r="T23" s="37">
        <v>1330</v>
      </c>
      <c r="U23" s="37">
        <v>1403</v>
      </c>
      <c r="V23" s="99"/>
    </row>
    <row r="24" spans="1:34" s="4" customFormat="1" ht="7.5" customHeight="1" thickTop="1" thickBot="1" x14ac:dyDescent="0.3">
      <c r="A24" s="116"/>
      <c r="B24" s="117"/>
      <c r="C24" s="117"/>
      <c r="D24" s="117"/>
      <c r="E24" s="117"/>
      <c r="F24" s="117"/>
      <c r="G24" s="117"/>
      <c r="H24" s="117"/>
      <c r="I24" s="117"/>
      <c r="J24" s="117"/>
      <c r="K24" s="117"/>
      <c r="L24" s="117"/>
      <c r="M24" s="117"/>
      <c r="N24" s="117"/>
      <c r="O24" s="117"/>
      <c r="P24" s="117"/>
      <c r="Q24" s="117"/>
      <c r="R24" s="117"/>
      <c r="S24" s="117"/>
      <c r="T24" s="117"/>
      <c r="U24" s="117"/>
      <c r="V24" s="118"/>
    </row>
    <row r="25" spans="1:34" ht="50.15" customHeight="1" thickTop="1" thickBot="1" x14ac:dyDescent="0.3">
      <c r="A25" s="98">
        <f>'PANEL DE CONTROL DISTRITAL'!A24</f>
        <v>6</v>
      </c>
      <c r="B25" s="100" t="str">
        <f>'PANEL DE CONTROL DISTRITAL'!B24</f>
        <v>Entrega de la Credencial para Votar.</v>
      </c>
      <c r="C25" s="97" t="str">
        <f>'PANEL DE CONTROL DISTRITAL'!C24</f>
        <v>Operador de Equipo Tecnológico</v>
      </c>
      <c r="D25" s="101" t="str">
        <f>'PANEL DE CONTROL DISTRITAL'!D24</f>
        <v>Efectividad de entrega de CPV en MAC.</v>
      </c>
      <c r="E25" s="97" t="str">
        <f>'PANEL DE CONTROL DISTRITAL'!E24</f>
        <v>(Total de credenciales entregadas / Total de ciudadanas y ciudadanos que acuden al MAC a recoger su credencial) x 100</v>
      </c>
      <c r="F25" s="102" t="str">
        <f>'PANEL DE CONTROL DISTRITAL'!F24</f>
        <v>Semanal (remesa)</v>
      </c>
      <c r="G25" s="103">
        <f>'PANEL DE CONTROL DISTRITAL'!G24</f>
        <v>0.9</v>
      </c>
      <c r="H25" s="27" t="str">
        <f>'PANEL DE CONTROL DISTRITAL'!H24</f>
        <v xml:space="preserve">Total de credenciales entregadas </v>
      </c>
      <c r="I25" s="25">
        <v>17</v>
      </c>
      <c r="J25" s="25">
        <v>216</v>
      </c>
      <c r="K25" s="25">
        <v>515</v>
      </c>
      <c r="L25" s="25">
        <v>733</v>
      </c>
      <c r="M25" s="25">
        <v>687</v>
      </c>
      <c r="N25" s="25">
        <v>635</v>
      </c>
      <c r="O25" s="25">
        <v>778</v>
      </c>
      <c r="P25" s="25">
        <v>706</v>
      </c>
      <c r="Q25" s="25">
        <v>612</v>
      </c>
      <c r="R25" s="25">
        <v>713</v>
      </c>
      <c r="S25" s="25">
        <v>674</v>
      </c>
      <c r="T25" s="25">
        <v>679</v>
      </c>
      <c r="U25" s="25">
        <v>667</v>
      </c>
      <c r="V25" s="99">
        <f>IFERROR(SUM(I25:U25)/SUM(I26:U26),0)</f>
        <v>0.99660485766518669</v>
      </c>
    </row>
    <row r="26" spans="1:34" ht="50.15" customHeight="1" thickTop="1" thickBot="1" x14ac:dyDescent="0.3">
      <c r="A26" s="98"/>
      <c r="B26" s="100"/>
      <c r="C26" s="97"/>
      <c r="D26" s="101"/>
      <c r="E26" s="97"/>
      <c r="F26" s="102"/>
      <c r="G26" s="103"/>
      <c r="H26" s="27" t="str">
        <f>'PANEL DE CONTROL DISTRITAL'!H25</f>
        <v xml:space="preserve"> Total de ciudadanos que acuden a MAC a recoger su credencial</v>
      </c>
      <c r="I26" s="37">
        <v>17</v>
      </c>
      <c r="J26" s="37">
        <v>216</v>
      </c>
      <c r="K26" s="37">
        <v>515</v>
      </c>
      <c r="L26" s="37">
        <v>733</v>
      </c>
      <c r="M26" s="37">
        <v>687</v>
      </c>
      <c r="N26" s="37">
        <v>638</v>
      </c>
      <c r="O26" s="37">
        <v>778</v>
      </c>
      <c r="P26" s="37">
        <v>707</v>
      </c>
      <c r="Q26" s="37">
        <v>612</v>
      </c>
      <c r="R26" s="37">
        <v>722</v>
      </c>
      <c r="S26" s="37">
        <v>681</v>
      </c>
      <c r="T26" s="37">
        <v>685</v>
      </c>
      <c r="U26" s="37">
        <v>667</v>
      </c>
      <c r="V26" s="99"/>
    </row>
    <row r="27" spans="1:34" ht="15.75" customHeight="1" thickTop="1" x14ac:dyDescent="0.25">
      <c r="B27" s="1" t="s">
        <v>19</v>
      </c>
      <c r="H27" s="49"/>
      <c r="I27" s="50"/>
      <c r="J27" s="50"/>
      <c r="K27" s="50"/>
      <c r="L27" s="50"/>
      <c r="M27" s="50"/>
      <c r="N27" s="50"/>
      <c r="O27" s="50"/>
      <c r="P27" s="50"/>
      <c r="Q27" s="50"/>
      <c r="R27" s="50"/>
      <c r="S27" s="50"/>
      <c r="T27" s="50"/>
      <c r="U27" s="50"/>
      <c r="V27" s="14"/>
    </row>
    <row r="28" spans="1:34" ht="15.75" customHeight="1" x14ac:dyDescent="0.25">
      <c r="H28" s="51"/>
    </row>
    <row r="29" spans="1:34" ht="15.75" customHeight="1" x14ac:dyDescent="0.25">
      <c r="H29" s="51"/>
    </row>
    <row r="30" spans="1:34" ht="15.75" customHeight="1" x14ac:dyDescent="0.25">
      <c r="H30" s="51"/>
    </row>
    <row r="31" spans="1:34" ht="39" customHeight="1" x14ac:dyDescent="0.25">
      <c r="H31" s="51"/>
    </row>
    <row r="32" spans="1:34" ht="30" customHeight="1" x14ac:dyDescent="0.25">
      <c r="H32" s="51"/>
    </row>
    <row r="33" spans="2:8" ht="30" customHeight="1" thickBot="1" x14ac:dyDescent="0.3">
      <c r="H33" s="51"/>
    </row>
    <row r="34" spans="2:8" ht="30" customHeight="1" thickTop="1" thickBot="1" x14ac:dyDescent="0.3">
      <c r="B34" s="110" t="s">
        <v>16</v>
      </c>
      <c r="C34" s="110"/>
      <c r="D34" s="110"/>
      <c r="E34" s="110"/>
      <c r="F34" s="110"/>
      <c r="G34" s="110"/>
      <c r="H34" s="110"/>
    </row>
    <row r="35" spans="2:8" ht="30" customHeight="1" thickTop="1" thickBot="1" x14ac:dyDescent="0.3">
      <c r="B35" s="111" t="s">
        <v>17</v>
      </c>
      <c r="C35" s="111"/>
      <c r="D35" s="111"/>
      <c r="E35" s="111"/>
      <c r="F35" s="111"/>
      <c r="G35" s="112"/>
      <c r="H35" s="55" t="s">
        <v>18</v>
      </c>
    </row>
    <row r="36" spans="2:8" ht="30" customHeight="1" thickTop="1" x14ac:dyDescent="0.25">
      <c r="B36" s="104"/>
      <c r="C36" s="105"/>
      <c r="D36" s="105"/>
      <c r="E36" s="105"/>
      <c r="F36" s="105"/>
      <c r="G36" s="106"/>
      <c r="H36" s="104"/>
    </row>
    <row r="37" spans="2:8" ht="30" customHeight="1" thickBot="1" x14ac:dyDescent="0.3">
      <c r="B37" s="107"/>
      <c r="C37" s="108"/>
      <c r="D37" s="108"/>
      <c r="E37" s="108"/>
      <c r="F37" s="108"/>
      <c r="G37" s="109"/>
      <c r="H37" s="107"/>
    </row>
    <row r="38" spans="2:8" ht="35.15" customHeight="1" thickTop="1" x14ac:dyDescent="0.25"/>
    <row r="39" spans="2:8" ht="8.15" customHeight="1" x14ac:dyDescent="0.25"/>
    <row r="40" spans="2:8" ht="35.15" customHeight="1" x14ac:dyDescent="0.25"/>
    <row r="41" spans="2:8" ht="35.15" customHeight="1" x14ac:dyDescent="0.25"/>
    <row r="42" spans="2:8" ht="8.15" customHeight="1" x14ac:dyDescent="0.25"/>
    <row r="43" spans="2:8" ht="35.15" customHeight="1" x14ac:dyDescent="0.25"/>
    <row r="44" spans="2:8" ht="43.5" customHeight="1" x14ac:dyDescent="0.25"/>
    <row r="45" spans="2:8" ht="8.15" customHeight="1" x14ac:dyDescent="0.25"/>
    <row r="46" spans="2:8" ht="35.15" customHeight="1" x14ac:dyDescent="0.25"/>
    <row r="47" spans="2:8" ht="35.15" customHeight="1" x14ac:dyDescent="0.25"/>
    <row r="48" spans="2:8" ht="39" customHeight="1" x14ac:dyDescent="0.25"/>
  </sheetData>
  <mergeCells count="68">
    <mergeCell ref="A1:V1"/>
    <mergeCell ref="F2:G2"/>
    <mergeCell ref="A4:V4"/>
    <mergeCell ref="A5:V5"/>
    <mergeCell ref="A6:A9"/>
    <mergeCell ref="B6:H6"/>
    <mergeCell ref="I6:U6"/>
    <mergeCell ref="V6:V9"/>
    <mergeCell ref="B7:D7"/>
    <mergeCell ref="E7:H7"/>
    <mergeCell ref="I7:U7"/>
    <mergeCell ref="B8:U8"/>
    <mergeCell ref="D13:D14"/>
    <mergeCell ref="E13:E14"/>
    <mergeCell ref="F13:F14"/>
    <mergeCell ref="V10:V11"/>
    <mergeCell ref="V13:V14"/>
    <mergeCell ref="E10:E11"/>
    <mergeCell ref="F10:F11"/>
    <mergeCell ref="G13:G14"/>
    <mergeCell ref="A22:A23"/>
    <mergeCell ref="B22:B23"/>
    <mergeCell ref="C22:C23"/>
    <mergeCell ref="G10:G11"/>
    <mergeCell ref="C16:C17"/>
    <mergeCell ref="D16:D17"/>
    <mergeCell ref="E16:E17"/>
    <mergeCell ref="A10:A11"/>
    <mergeCell ref="B10:B11"/>
    <mergeCell ref="C10:C11"/>
    <mergeCell ref="D10:D11"/>
    <mergeCell ref="A15:V15"/>
    <mergeCell ref="A12:V12"/>
    <mergeCell ref="A13:A14"/>
    <mergeCell ref="B13:B14"/>
    <mergeCell ref="C13:C14"/>
    <mergeCell ref="F16:F17"/>
    <mergeCell ref="G16:G17"/>
    <mergeCell ref="V25:V26"/>
    <mergeCell ref="V22:V23"/>
    <mergeCell ref="V16:V17"/>
    <mergeCell ref="F22:F23"/>
    <mergeCell ref="A18:V18"/>
    <mergeCell ref="A19:A20"/>
    <mergeCell ref="B19:B20"/>
    <mergeCell ref="C19:C20"/>
    <mergeCell ref="D19:D20"/>
    <mergeCell ref="E19:E20"/>
    <mergeCell ref="F19:F20"/>
    <mergeCell ref="G19:G20"/>
    <mergeCell ref="V19:V20"/>
    <mergeCell ref="A16:A17"/>
    <mergeCell ref="B34:H34"/>
    <mergeCell ref="B35:G35"/>
    <mergeCell ref="B16:B17"/>
    <mergeCell ref="B36:G37"/>
    <mergeCell ref="H36:H37"/>
    <mergeCell ref="G22:G23"/>
    <mergeCell ref="A24:V24"/>
    <mergeCell ref="A25:A26"/>
    <mergeCell ref="B25:B26"/>
    <mergeCell ref="C25:C26"/>
    <mergeCell ref="D25:D26"/>
    <mergeCell ref="E25:E26"/>
    <mergeCell ref="F25:F26"/>
    <mergeCell ref="G25:G26"/>
    <mergeCell ref="D22:D23"/>
    <mergeCell ref="E22:E23"/>
  </mergeCells>
  <conditionalFormatting sqref="V10">
    <cfRule type="cellIs" dxfId="220" priority="18" operator="greaterThan">
      <formula>95%</formula>
    </cfRule>
    <cfRule type="cellIs" dxfId="219" priority="19" operator="greaterThanOrEqual">
      <formula>90%</formula>
    </cfRule>
    <cfRule type="cellIs" dxfId="218" priority="20" operator="lessThan">
      <formula>89.99%</formula>
    </cfRule>
  </conditionalFormatting>
  <conditionalFormatting sqref="V13">
    <cfRule type="cellIs" dxfId="217" priority="15" operator="greaterThan">
      <formula>95%</formula>
    </cfRule>
    <cfRule type="cellIs" dxfId="216" priority="16" operator="greaterThanOrEqual">
      <formula>90%</formula>
    </cfRule>
    <cfRule type="cellIs" dxfId="215" priority="17" operator="lessThan">
      <formula>89.99%</formula>
    </cfRule>
  </conditionalFormatting>
  <conditionalFormatting sqref="V19">
    <cfRule type="cellIs" dxfId="214" priority="9" operator="greaterThan">
      <formula>95%</formula>
    </cfRule>
    <cfRule type="cellIs" dxfId="213" priority="10" operator="greaterThanOrEqual">
      <formula>90%</formula>
    </cfRule>
    <cfRule type="cellIs" dxfId="212" priority="11" operator="lessThan">
      <formula>89.99%</formula>
    </cfRule>
  </conditionalFormatting>
  <conditionalFormatting sqref="V22">
    <cfRule type="cellIs" dxfId="211" priority="4" operator="greaterThanOrEqual">
      <formula>100%</formula>
    </cfRule>
    <cfRule type="cellIs" dxfId="210" priority="5" operator="lessThan">
      <formula>99.99%</formula>
    </cfRule>
  </conditionalFormatting>
  <conditionalFormatting sqref="V25">
    <cfRule type="cellIs" dxfId="209" priority="6" operator="greaterThan">
      <formula>95%</formula>
    </cfRule>
    <cfRule type="cellIs" dxfId="208" priority="7" operator="greaterThanOrEqual">
      <formula>90%</formula>
    </cfRule>
    <cfRule type="cellIs" dxfId="207" priority="8" operator="lessThan">
      <formula>89.99%</formula>
    </cfRule>
  </conditionalFormatting>
  <conditionalFormatting sqref="V16">
    <cfRule type="cellIs" dxfId="206" priority="1" operator="greaterThan">
      <formula>95%</formula>
    </cfRule>
    <cfRule type="cellIs" dxfId="205" priority="2" operator="greaterThanOrEqual">
      <formula>90%</formula>
    </cfRule>
    <cfRule type="cellIs" dxfId="204" priority="3" operator="lessThan">
      <formula>89.99%</formula>
    </cfRule>
  </conditionalFormatting>
  <conditionalFormatting sqref="I21:U21">
    <cfRule type="colorScale" priority="536">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D63D5F2D-BBF3-47B3-A210-7CEC2B2414A7}"/>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610FF-7CB2-4B5C-BBE2-995258E5A471}">
  <sheetPr>
    <tabColor rgb="FFB8006E"/>
  </sheetPr>
  <dimension ref="A1:AH48"/>
  <sheetViews>
    <sheetView showGridLines="0" topLeftCell="A14" zoomScale="55" zoomScaleNormal="55" workbookViewId="0">
      <selection activeCell="U25" sqref="U25:U26"/>
    </sheetView>
  </sheetViews>
  <sheetFormatPr baseColWidth="10" defaultColWidth="11.453125" defaultRowHeight="30" customHeight="1" x14ac:dyDescent="0.25"/>
  <cols>
    <col min="1" max="1" width="10.54296875" style="1" bestFit="1" customWidth="1"/>
    <col min="2" max="2" width="19.08984375" style="1" bestFit="1" customWidth="1"/>
    <col min="3" max="3" width="19.08984375" style="1" customWidth="1"/>
    <col min="4" max="4" width="14.36328125" style="1" customWidth="1"/>
    <col min="5" max="5" width="21" style="1" customWidth="1"/>
    <col min="6" max="6" width="12.90625" style="1" customWidth="1"/>
    <col min="7" max="7" width="10.36328125" style="1" bestFit="1" customWidth="1"/>
    <col min="8" max="8" width="14.54296875" style="1" customWidth="1"/>
    <col min="9" max="21" width="10.6328125" style="1" customWidth="1"/>
    <col min="22" max="22" width="22.6328125" style="1" customWidth="1"/>
    <col min="23" max="16384" width="11.453125" style="1"/>
  </cols>
  <sheetData>
    <row r="1" spans="1:34" ht="40.5" customHeight="1" x14ac:dyDescent="0.25">
      <c r="A1" s="58" t="str">
        <f>'PANEL DE CONTROL DISTRITAL'!A1:Q1</f>
        <v>INSTITUTO NACIONAL ELECTORAL
SISTEMA DE GESTIÓN DE LA CALIDAD
CIUDAD DE MÉXICO</v>
      </c>
      <c r="B1" s="58"/>
      <c r="C1" s="58"/>
      <c r="D1" s="58"/>
      <c r="E1" s="58"/>
      <c r="F1" s="58"/>
      <c r="G1" s="58"/>
      <c r="H1" s="58"/>
      <c r="I1" s="58"/>
      <c r="J1" s="58"/>
      <c r="K1" s="58"/>
      <c r="L1" s="58"/>
      <c r="M1" s="58"/>
      <c r="N1" s="58"/>
      <c r="O1" s="58"/>
      <c r="P1" s="58"/>
      <c r="Q1" s="58"/>
      <c r="R1" s="58"/>
      <c r="S1" s="58"/>
      <c r="T1" s="58"/>
      <c r="U1" s="58"/>
      <c r="V1" s="58"/>
    </row>
    <row r="2" spans="1:34" ht="33.75" customHeight="1" x14ac:dyDescent="0.25">
      <c r="A2" s="12"/>
      <c r="B2" s="12"/>
      <c r="C2" s="12"/>
      <c r="D2" s="9" t="s">
        <v>13</v>
      </c>
      <c r="E2" s="9">
        <v>13</v>
      </c>
      <c r="F2" s="60" t="s">
        <v>14</v>
      </c>
      <c r="G2" s="60"/>
      <c r="H2" s="22">
        <v>91351</v>
      </c>
      <c r="I2" s="21"/>
      <c r="J2" s="21"/>
      <c r="K2" s="21"/>
      <c r="L2" s="21"/>
      <c r="M2" s="21"/>
      <c r="N2" s="21"/>
      <c r="O2" s="12"/>
      <c r="P2" s="12"/>
      <c r="Q2" s="12"/>
      <c r="R2" s="12"/>
      <c r="S2" s="12"/>
      <c r="T2" s="12"/>
      <c r="U2" s="12"/>
      <c r="V2" s="53"/>
      <c r="W2" s="17"/>
    </row>
    <row r="3" spans="1:34" ht="11.25" customHeight="1" thickBot="1" x14ac:dyDescent="0.3">
      <c r="A3" s="12"/>
      <c r="B3" s="6"/>
      <c r="C3" s="6"/>
      <c r="D3" s="6"/>
      <c r="E3" s="6"/>
      <c r="F3" s="6"/>
      <c r="G3" s="6"/>
      <c r="H3" s="6"/>
      <c r="I3" s="6"/>
      <c r="J3" s="6"/>
      <c r="K3" s="6"/>
      <c r="L3" s="6"/>
      <c r="M3" s="6"/>
      <c r="N3" s="6"/>
      <c r="O3" s="6"/>
      <c r="P3" s="6"/>
      <c r="Q3" s="6"/>
      <c r="R3" s="6"/>
      <c r="S3" s="6"/>
      <c r="T3" s="6"/>
      <c r="U3" s="6"/>
    </row>
    <row r="4" spans="1:34" ht="30" customHeight="1" thickTop="1" thickBot="1" x14ac:dyDescent="0.3">
      <c r="A4" s="87" t="s">
        <v>15</v>
      </c>
      <c r="B4" s="88"/>
      <c r="C4" s="88"/>
      <c r="D4" s="88"/>
      <c r="E4" s="88"/>
      <c r="F4" s="88"/>
      <c r="G4" s="88"/>
      <c r="H4" s="88"/>
      <c r="I4" s="88"/>
      <c r="J4" s="88"/>
      <c r="K4" s="88"/>
      <c r="L4" s="88"/>
      <c r="M4" s="88"/>
      <c r="N4" s="88"/>
      <c r="O4" s="88"/>
      <c r="P4" s="88"/>
      <c r="Q4" s="88"/>
      <c r="R4" s="88"/>
      <c r="S4" s="88"/>
      <c r="T4" s="88"/>
      <c r="U4" s="88"/>
      <c r="V4" s="89"/>
      <c r="X4" s="20"/>
    </row>
    <row r="5" spans="1:34" ht="5.25" customHeight="1" thickTop="1" thickBot="1" x14ac:dyDescent="0.3">
      <c r="A5" s="90"/>
      <c r="B5" s="91"/>
      <c r="C5" s="91"/>
      <c r="D5" s="91"/>
      <c r="E5" s="91"/>
      <c r="F5" s="91"/>
      <c r="G5" s="91"/>
      <c r="H5" s="91"/>
      <c r="I5" s="91"/>
      <c r="J5" s="91"/>
      <c r="K5" s="91"/>
      <c r="L5" s="91"/>
      <c r="M5" s="91"/>
      <c r="N5" s="91"/>
      <c r="O5" s="91"/>
      <c r="P5" s="91"/>
      <c r="Q5" s="91"/>
      <c r="R5" s="91"/>
      <c r="S5" s="91"/>
      <c r="T5" s="91"/>
      <c r="U5" s="91"/>
      <c r="V5" s="92"/>
    </row>
    <row r="6" spans="1:34" ht="18" customHeight="1" thickTop="1" thickBot="1" x14ac:dyDescent="0.3">
      <c r="A6" s="84" t="str">
        <f>'PANEL DE CONTROL DISTRITAL'!A6</f>
        <v>Número</v>
      </c>
      <c r="B6" s="85" t="str">
        <f>'PANEL DE CONTROL DISTRITAL'!B6</f>
        <v xml:space="preserve">PROCESOS SUSTANTIVOS E INDICADORES </v>
      </c>
      <c r="C6" s="85"/>
      <c r="D6" s="85"/>
      <c r="E6" s="85"/>
      <c r="F6" s="85"/>
      <c r="G6" s="85"/>
      <c r="H6" s="85"/>
      <c r="I6" s="93" t="s">
        <v>11</v>
      </c>
      <c r="J6" s="93"/>
      <c r="K6" s="93"/>
      <c r="L6" s="93"/>
      <c r="M6" s="93"/>
      <c r="N6" s="93"/>
      <c r="O6" s="93"/>
      <c r="P6" s="93"/>
      <c r="Q6" s="93"/>
      <c r="R6" s="93"/>
      <c r="S6" s="93"/>
      <c r="T6" s="93"/>
      <c r="U6" s="93"/>
      <c r="V6" s="86" t="s">
        <v>7</v>
      </c>
    </row>
    <row r="7" spans="1:34" ht="17.25" customHeight="1" thickTop="1" thickBot="1" x14ac:dyDescent="0.3">
      <c r="A7" s="84"/>
      <c r="B7" s="85" t="str">
        <f>'PANEL DE CONTROL DISTRITAL'!B7</f>
        <v>DESCRIPCIÓN</v>
      </c>
      <c r="C7" s="85"/>
      <c r="D7" s="85"/>
      <c r="E7" s="85" t="str">
        <f>'PANEL DE CONTROL DISTRITAL'!E7</f>
        <v>MEDICIÓN</v>
      </c>
      <c r="F7" s="85"/>
      <c r="G7" s="85"/>
      <c r="H7" s="85"/>
      <c r="I7" s="94" t="s">
        <v>57</v>
      </c>
      <c r="J7" s="94"/>
      <c r="K7" s="94"/>
      <c r="L7" s="94"/>
      <c r="M7" s="94"/>
      <c r="N7" s="94"/>
      <c r="O7" s="94"/>
      <c r="P7" s="94"/>
      <c r="Q7" s="94"/>
      <c r="R7" s="94"/>
      <c r="S7" s="94"/>
      <c r="T7" s="94"/>
      <c r="U7" s="94"/>
      <c r="V7" s="86"/>
    </row>
    <row r="8" spans="1:34" ht="5.25" customHeight="1" thickTop="1" thickBot="1" x14ac:dyDescent="0.3">
      <c r="A8" s="84"/>
      <c r="B8" s="95"/>
      <c r="C8" s="96"/>
      <c r="D8" s="96"/>
      <c r="E8" s="96"/>
      <c r="F8" s="96"/>
      <c r="G8" s="96"/>
      <c r="H8" s="96"/>
      <c r="I8" s="96"/>
      <c r="J8" s="96"/>
      <c r="K8" s="96"/>
      <c r="L8" s="96"/>
      <c r="M8" s="96"/>
      <c r="N8" s="96"/>
      <c r="O8" s="96"/>
      <c r="P8" s="96"/>
      <c r="Q8" s="96"/>
      <c r="R8" s="96"/>
      <c r="S8" s="96"/>
      <c r="T8" s="96"/>
      <c r="U8" s="96"/>
      <c r="V8" s="86"/>
    </row>
    <row r="9" spans="1:34" s="2" customFormat="1" ht="29.25" customHeight="1" thickTop="1" thickBot="1" x14ac:dyDescent="0.3">
      <c r="A9" s="8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36" t="str">
        <f>'PANEL DE CONTROL DISTRITAL'!H8</f>
        <v>Nominativo</v>
      </c>
      <c r="I9" s="29" t="str">
        <f>'090151'!I9</f>
        <v>2024-28</v>
      </c>
      <c r="J9" s="29" t="str">
        <f>'090151'!J9</f>
        <v>2024-29</v>
      </c>
      <c r="K9" s="29" t="str">
        <f>'090151'!K9</f>
        <v>2024-30</v>
      </c>
      <c r="L9" s="29" t="str">
        <f>'090151'!L9</f>
        <v>2024-31</v>
      </c>
      <c r="M9" s="29" t="str">
        <f>'090151'!M9</f>
        <v>2024-32</v>
      </c>
      <c r="N9" s="29" t="str">
        <f>'090151'!N9</f>
        <v>2024-33</v>
      </c>
      <c r="O9" s="29" t="str">
        <f>'090151'!O9</f>
        <v>2024-34</v>
      </c>
      <c r="P9" s="29" t="str">
        <f>'090151'!P9</f>
        <v>2024-35</v>
      </c>
      <c r="Q9" s="29" t="str">
        <f>'090151'!Q9</f>
        <v>2024-36</v>
      </c>
      <c r="R9" s="29" t="str">
        <f>'090151'!R9</f>
        <v>2024-37</v>
      </c>
      <c r="S9" s="29" t="str">
        <f>'090151'!S9</f>
        <v>2024-38</v>
      </c>
      <c r="T9" s="29" t="str">
        <f>'090151'!T9</f>
        <v>2024-39</v>
      </c>
      <c r="U9" s="29" t="str">
        <f>'090151'!U9</f>
        <v>2024-40</v>
      </c>
      <c r="V9" s="86"/>
    </row>
    <row r="10" spans="1:34" s="2" customFormat="1" ht="50.15" customHeight="1" thickTop="1" thickBot="1" x14ac:dyDescent="0.3">
      <c r="A10" s="98">
        <f>'PANEL DE CONTROL DISTRITAL'!A9</f>
        <v>1</v>
      </c>
      <c r="B10" s="100" t="str">
        <f>'PANEL DE CONTROL DISTRITAL'!B9</f>
        <v>Entrevista</v>
      </c>
      <c r="C10" s="97" t="str">
        <f>'PANEL DE CONTROL DISTRITAL'!C9</f>
        <v xml:space="preserve"> Auxiliar de Atención Ciudadana</v>
      </c>
      <c r="D10" s="101" t="str">
        <f>'PANEL DE CONTROL DISTRITAL'!D9</f>
        <v>Fichas requisitadas correctamente.</v>
      </c>
      <c r="E10" s="97" t="str">
        <f>'PANEL DE CONTROL DISTRITAL'!E9</f>
        <v>(Fichas requisitadas correctamente / Fichas revisadas en la muestra del 10%) x 100</v>
      </c>
      <c r="F10" s="102" t="str">
        <f>'PANEL DE CONTROL DISTRITAL'!F9</f>
        <v>Semanal (remesa)</v>
      </c>
      <c r="G10" s="103">
        <f>'PANEL DE CONTROL DISTRITAL'!G9</f>
        <v>0.9</v>
      </c>
      <c r="H10" s="27" t="str">
        <f>'PANEL DE CONTROL DISTRITAL'!H9</f>
        <v>Fichas requistadas correctamente</v>
      </c>
      <c r="I10" s="25">
        <v>13</v>
      </c>
      <c r="J10" s="25">
        <v>107</v>
      </c>
      <c r="K10" s="25">
        <v>107</v>
      </c>
      <c r="L10" s="25">
        <v>101</v>
      </c>
      <c r="M10" s="25">
        <v>105</v>
      </c>
      <c r="N10" s="25">
        <v>106</v>
      </c>
      <c r="O10" s="25">
        <v>103</v>
      </c>
      <c r="P10" s="25">
        <v>98</v>
      </c>
      <c r="Q10" s="25">
        <v>103</v>
      </c>
      <c r="R10" s="25">
        <v>99</v>
      </c>
      <c r="S10" s="25">
        <v>103</v>
      </c>
      <c r="T10" s="25">
        <v>101</v>
      </c>
      <c r="U10" s="25">
        <v>99</v>
      </c>
      <c r="V10" s="99">
        <f>IFERROR(SUM(I10:U10)/SUM(I11:U11),0)</f>
        <v>1</v>
      </c>
    </row>
    <row r="11" spans="1:34" s="2" customFormat="1" ht="50.15" customHeight="1" thickTop="1" thickBot="1" x14ac:dyDescent="0.3">
      <c r="A11" s="98"/>
      <c r="B11" s="100"/>
      <c r="C11" s="97"/>
      <c r="D11" s="101"/>
      <c r="E11" s="97"/>
      <c r="F11" s="102"/>
      <c r="G11" s="103"/>
      <c r="H11" s="27" t="str">
        <f>'PANEL DE CONTROL DISTRITAL'!H10</f>
        <v>Fichas revisadas en la Muestra del 10%</v>
      </c>
      <c r="I11" s="37">
        <v>13</v>
      </c>
      <c r="J11" s="37">
        <v>107</v>
      </c>
      <c r="K11" s="37">
        <v>107</v>
      </c>
      <c r="L11" s="37">
        <v>101</v>
      </c>
      <c r="M11" s="37">
        <v>105</v>
      </c>
      <c r="N11" s="37">
        <v>106</v>
      </c>
      <c r="O11" s="37">
        <v>103</v>
      </c>
      <c r="P11" s="37">
        <v>98</v>
      </c>
      <c r="Q11" s="37">
        <v>103</v>
      </c>
      <c r="R11" s="37">
        <v>99</v>
      </c>
      <c r="S11" s="37">
        <v>103</v>
      </c>
      <c r="T11" s="37">
        <v>101</v>
      </c>
      <c r="U11" s="37">
        <v>99</v>
      </c>
      <c r="V11" s="99"/>
    </row>
    <row r="12" spans="1:34" s="39" customFormat="1" ht="8.15" customHeight="1" thickTop="1" thickBot="1" x14ac:dyDescent="0.3">
      <c r="A12" s="98">
        <v>0</v>
      </c>
      <c r="B12" s="98"/>
      <c r="C12" s="98"/>
      <c r="D12" s="98"/>
      <c r="E12" s="98"/>
      <c r="F12" s="98"/>
      <c r="G12" s="98"/>
      <c r="H12" s="98"/>
      <c r="I12" s="98"/>
      <c r="J12" s="98"/>
      <c r="K12" s="98"/>
      <c r="L12" s="98"/>
      <c r="M12" s="98"/>
      <c r="N12" s="98"/>
      <c r="O12" s="98"/>
      <c r="P12" s="98"/>
      <c r="Q12" s="98"/>
      <c r="R12" s="98"/>
      <c r="S12" s="98"/>
      <c r="T12" s="98"/>
      <c r="U12" s="98"/>
      <c r="V12" s="98"/>
      <c r="W12" s="38"/>
      <c r="X12" s="38"/>
      <c r="Y12" s="38"/>
      <c r="Z12" s="38"/>
      <c r="AA12" s="38"/>
      <c r="AB12" s="38"/>
      <c r="AC12" s="38"/>
      <c r="AD12" s="38"/>
      <c r="AE12" s="38"/>
      <c r="AF12" s="38"/>
      <c r="AG12" s="38"/>
      <c r="AH12" s="38"/>
    </row>
    <row r="13" spans="1:34" s="3" customFormat="1" ht="50.15" customHeight="1" thickTop="1" thickBot="1" x14ac:dyDescent="0.3">
      <c r="A13" s="98">
        <f>'PANEL DE CONTROL DISTRITAL'!A12</f>
        <v>2</v>
      </c>
      <c r="B13" s="100" t="str">
        <f>'PANEL DE CONTROL DISTRITAL'!B12</f>
        <v>Trámite</v>
      </c>
      <c r="C13" s="97" t="str">
        <f>'PANEL DE CONTROL DISTRITAL'!C12</f>
        <v>Operador de Equipo Tecnológico</v>
      </c>
      <c r="D13" s="101" t="str">
        <f>'PANEL DE CONTROL DISTRITAL'!D12</f>
        <v>Trámites exitosos.</v>
      </c>
      <c r="E13" s="97" t="str">
        <f>'PANEL DE CONTROL DISTRITAL'!E12</f>
        <v>(Número de trámites exitosos / Número de trámites aplicados) x 100</v>
      </c>
      <c r="F13" s="102" t="str">
        <f>'PANEL DE CONTROL DISTRITAL'!F12</f>
        <v>Semanal (remesa)</v>
      </c>
      <c r="G13" s="103">
        <f>'PANEL DE CONTROL DISTRITAL'!G12</f>
        <v>0.9</v>
      </c>
      <c r="H13" s="27" t="str">
        <f>'PANEL DE CONTROL DISTRITAL'!H12</f>
        <v>Número de trámites exitosos</v>
      </c>
      <c r="I13" s="25">
        <v>125</v>
      </c>
      <c r="J13" s="25">
        <v>1049</v>
      </c>
      <c r="K13" s="25">
        <v>1059</v>
      </c>
      <c r="L13" s="25">
        <v>978</v>
      </c>
      <c r="M13" s="25">
        <v>1015</v>
      </c>
      <c r="N13" s="25">
        <v>1029</v>
      </c>
      <c r="O13" s="25">
        <v>1004</v>
      </c>
      <c r="P13" s="25">
        <v>966</v>
      </c>
      <c r="Q13" s="25">
        <v>1012</v>
      </c>
      <c r="R13" s="25">
        <v>969</v>
      </c>
      <c r="S13" s="25">
        <v>1004</v>
      </c>
      <c r="T13" s="25">
        <v>979</v>
      </c>
      <c r="U13" s="25">
        <v>702</v>
      </c>
      <c r="V13" s="99">
        <f>IFERROR(SUM(I13:U13)/SUM(I14:U14),0)</f>
        <v>0.97427283900040962</v>
      </c>
    </row>
    <row r="14" spans="1:34" s="3" customFormat="1" ht="50.15" customHeight="1" thickTop="1" thickBot="1" x14ac:dyDescent="0.3">
      <c r="A14" s="98"/>
      <c r="B14" s="100"/>
      <c r="C14" s="97"/>
      <c r="D14" s="101"/>
      <c r="E14" s="97"/>
      <c r="F14" s="102"/>
      <c r="G14" s="103"/>
      <c r="H14" s="27" t="str">
        <f>'PANEL DE CONTROL DISTRITAL'!H13</f>
        <v>Número de trámites aplicados</v>
      </c>
      <c r="I14" s="37">
        <v>125</v>
      </c>
      <c r="J14" s="37">
        <v>1051</v>
      </c>
      <c r="K14" s="37">
        <v>1062</v>
      </c>
      <c r="L14" s="37">
        <v>980</v>
      </c>
      <c r="M14" s="37">
        <v>1018</v>
      </c>
      <c r="N14" s="37">
        <v>1030</v>
      </c>
      <c r="O14" s="37">
        <v>1006</v>
      </c>
      <c r="P14" s="37">
        <v>969</v>
      </c>
      <c r="Q14" s="37">
        <v>1016</v>
      </c>
      <c r="R14" s="37">
        <v>972</v>
      </c>
      <c r="S14" s="37">
        <v>1009</v>
      </c>
      <c r="T14" s="37">
        <v>985</v>
      </c>
      <c r="U14" s="37">
        <v>982</v>
      </c>
      <c r="V14" s="99"/>
    </row>
    <row r="15" spans="1:34" s="39" customFormat="1" ht="8.15" customHeight="1" thickTop="1" thickBot="1" x14ac:dyDescent="0.3">
      <c r="A15" s="98"/>
      <c r="B15" s="98"/>
      <c r="C15" s="98"/>
      <c r="D15" s="98"/>
      <c r="E15" s="98"/>
      <c r="F15" s="98"/>
      <c r="G15" s="98"/>
      <c r="H15" s="98"/>
      <c r="I15" s="98"/>
      <c r="J15" s="98"/>
      <c r="K15" s="98"/>
      <c r="L15" s="98"/>
      <c r="M15" s="98"/>
      <c r="N15" s="98"/>
      <c r="O15" s="98"/>
      <c r="P15" s="98"/>
      <c r="Q15" s="98"/>
      <c r="R15" s="98"/>
      <c r="S15" s="98"/>
      <c r="T15" s="98"/>
      <c r="U15" s="98"/>
      <c r="V15" s="98"/>
      <c r="W15" s="38"/>
      <c r="X15" s="38"/>
      <c r="Y15" s="38"/>
      <c r="Z15" s="38"/>
      <c r="AA15" s="38"/>
      <c r="AB15" s="38"/>
      <c r="AC15" s="38"/>
      <c r="AD15" s="38"/>
      <c r="AE15" s="38"/>
      <c r="AF15" s="38"/>
      <c r="AG15" s="38"/>
      <c r="AH15" s="38"/>
    </row>
    <row r="16" spans="1:34" s="3" customFormat="1" ht="50.15" customHeight="1" thickTop="1" thickBot="1" x14ac:dyDescent="0.3">
      <c r="A16" s="98">
        <f>'PANEL DE CONTROL DISTRITAL'!A15</f>
        <v>3</v>
      </c>
      <c r="B16" s="100" t="str">
        <f>'PANEL DE CONTROL DISTRITAL'!B15</f>
        <v>Transferencia de la Información.</v>
      </c>
      <c r="C16" s="97" t="str">
        <f>'PANEL DE CONTROL DISTRITAL'!C15</f>
        <v>Responsable de Módulo</v>
      </c>
      <c r="D16" s="101" t="str">
        <f>'PANEL DE CONTROL DISTRITAL'!D15</f>
        <v>Reenvíos exitosos.</v>
      </c>
      <c r="E16" s="97" t="str">
        <f>'PANEL DE CONTROL DISTRITAL'!E15</f>
        <v>(Ejecución de los scripts de reenvío de notificaciones / Solicitud de reenvíos de scripts requeridos) x100</v>
      </c>
      <c r="F16" s="102" t="str">
        <f>'PANEL DE CONTROL DISTRITAL'!F15</f>
        <v>Semanal (remesa)</v>
      </c>
      <c r="G16" s="103">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99">
        <f>IFERROR(SUM(I16:U16)/SUM(I17:U17),1)</f>
        <v>1</v>
      </c>
    </row>
    <row r="17" spans="1:34" s="3" customFormat="1" ht="50.15" customHeight="1" thickTop="1" thickBot="1" x14ac:dyDescent="0.3">
      <c r="A17" s="98"/>
      <c r="B17" s="100"/>
      <c r="C17" s="97"/>
      <c r="D17" s="101"/>
      <c r="E17" s="97"/>
      <c r="F17" s="102"/>
      <c r="G17" s="103"/>
      <c r="H17" s="27" t="str">
        <f>'PANEL DE CONTROL DISTRITAL'!H16</f>
        <v>Solicitud de reevíos de scripts requeridos</v>
      </c>
      <c r="I17" s="37">
        <v>0</v>
      </c>
      <c r="J17" s="37">
        <v>0</v>
      </c>
      <c r="K17" s="37">
        <v>0</v>
      </c>
      <c r="L17" s="37">
        <v>0</v>
      </c>
      <c r="M17" s="37">
        <v>0</v>
      </c>
      <c r="N17" s="37">
        <v>0</v>
      </c>
      <c r="O17" s="37">
        <v>0</v>
      </c>
      <c r="P17" s="37">
        <v>0</v>
      </c>
      <c r="Q17" s="37">
        <v>0</v>
      </c>
      <c r="R17" s="37">
        <v>0</v>
      </c>
      <c r="S17" s="37">
        <v>0</v>
      </c>
      <c r="T17" s="37">
        <v>0</v>
      </c>
      <c r="U17" s="37">
        <v>0</v>
      </c>
      <c r="V17" s="99"/>
    </row>
    <row r="18" spans="1:34" s="39" customFormat="1" ht="8.15" customHeight="1" thickTop="1" thickBot="1" x14ac:dyDescent="0.3">
      <c r="A18" s="98"/>
      <c r="B18" s="98"/>
      <c r="C18" s="98"/>
      <c r="D18" s="98"/>
      <c r="E18" s="98"/>
      <c r="F18" s="98"/>
      <c r="G18" s="98"/>
      <c r="H18" s="98"/>
      <c r="I18" s="98"/>
      <c r="J18" s="98"/>
      <c r="K18" s="98"/>
      <c r="L18" s="98"/>
      <c r="M18" s="98"/>
      <c r="N18" s="98"/>
      <c r="O18" s="98"/>
      <c r="P18" s="98"/>
      <c r="Q18" s="98"/>
      <c r="R18" s="98"/>
      <c r="S18" s="98"/>
      <c r="T18" s="98"/>
      <c r="U18" s="98"/>
      <c r="V18" s="98"/>
      <c r="W18" s="38"/>
      <c r="X18" s="38"/>
      <c r="Y18" s="38"/>
      <c r="Z18" s="38"/>
      <c r="AA18" s="38"/>
      <c r="AB18" s="38"/>
      <c r="AC18" s="38"/>
      <c r="AD18" s="38"/>
      <c r="AE18" s="38"/>
      <c r="AF18" s="38"/>
      <c r="AG18" s="38"/>
      <c r="AH18" s="38"/>
    </row>
    <row r="19" spans="1:34" s="3" customFormat="1" ht="50.15" customHeight="1" thickTop="1" thickBot="1" x14ac:dyDescent="0.3">
      <c r="A19" s="98">
        <f>'PANEL DE CONTROL DISTRITAL'!A18</f>
        <v>4</v>
      </c>
      <c r="B19" s="100" t="str">
        <f>'PANEL DE CONTROL DISTRITAL'!B18</f>
        <v>Conciliación de Credenciales para Votar.</v>
      </c>
      <c r="C19" s="97" t="str">
        <f>'PANEL DE CONTROL DISTRITAL'!C18</f>
        <v>Responsable de Módulo</v>
      </c>
      <c r="D19" s="101" t="str">
        <f>'PANEL DE CONTROL DISTRITAL'!D18</f>
        <v>Credenciales disponibles para entrega.</v>
      </c>
      <c r="E19" s="97" t="str">
        <f>'PANEL DE CONTROL DISTRITAL'!E18</f>
        <v>[(Credenciales recibidas - Credenciales inconsistentes) / Credenciales recibidas] x 100</v>
      </c>
      <c r="F19" s="102" t="str">
        <f>'PANEL DE CONTROL DISTRITAL'!F18</f>
        <v>Semanal (remesa)</v>
      </c>
      <c r="G19" s="103">
        <f>'PANEL DE CONTROL DISTRITAL'!G18</f>
        <v>0.9</v>
      </c>
      <c r="H19" s="27" t="str">
        <f>'PANEL DE CONTROL DISTRITAL'!H18</f>
        <v xml:space="preserve">Credenciales Recibidas - Credenciales inconsistentes </v>
      </c>
      <c r="I19" s="25">
        <v>0</v>
      </c>
      <c r="J19" s="25">
        <v>680</v>
      </c>
      <c r="K19" s="25">
        <v>1072</v>
      </c>
      <c r="L19" s="25">
        <v>1004</v>
      </c>
      <c r="M19" s="25">
        <v>990</v>
      </c>
      <c r="N19" s="25">
        <v>1030</v>
      </c>
      <c r="O19" s="25">
        <v>1049</v>
      </c>
      <c r="P19" s="25">
        <v>969</v>
      </c>
      <c r="Q19" s="25">
        <v>787</v>
      </c>
      <c r="R19" s="25">
        <v>1140</v>
      </c>
      <c r="S19" s="25">
        <v>1033</v>
      </c>
      <c r="T19" s="25">
        <v>970</v>
      </c>
      <c r="U19" s="25">
        <v>1022</v>
      </c>
      <c r="V19" s="99">
        <f>IFERROR(SUM(I19:U19)/SUM(I20:U20),0)</f>
        <v>1</v>
      </c>
    </row>
    <row r="20" spans="1:34" s="3" customFormat="1" ht="50.15" customHeight="1" thickTop="1" thickBot="1" x14ac:dyDescent="0.3">
      <c r="A20" s="98"/>
      <c r="B20" s="100"/>
      <c r="C20" s="97"/>
      <c r="D20" s="101"/>
      <c r="E20" s="97"/>
      <c r="F20" s="102"/>
      <c r="G20" s="103"/>
      <c r="H20" s="27" t="str">
        <f>'PANEL DE CONTROL DISTRITAL'!H19</f>
        <v xml:space="preserve">Credenciales recibidas </v>
      </c>
      <c r="I20" s="37">
        <v>0</v>
      </c>
      <c r="J20" s="37">
        <v>680</v>
      </c>
      <c r="K20" s="37">
        <v>1072</v>
      </c>
      <c r="L20" s="37">
        <v>1004</v>
      </c>
      <c r="M20" s="37">
        <v>990</v>
      </c>
      <c r="N20" s="37">
        <v>1030</v>
      </c>
      <c r="O20" s="37">
        <v>1049</v>
      </c>
      <c r="P20" s="37">
        <v>969</v>
      </c>
      <c r="Q20" s="37">
        <v>787</v>
      </c>
      <c r="R20" s="37">
        <v>1140</v>
      </c>
      <c r="S20" s="37">
        <v>1033</v>
      </c>
      <c r="T20" s="37">
        <v>970</v>
      </c>
      <c r="U20" s="37">
        <v>1022</v>
      </c>
      <c r="V20" s="99"/>
    </row>
    <row r="21" spans="1:34" s="39" customFormat="1" ht="8.15" customHeight="1" thickTop="1" thickBot="1" x14ac:dyDescent="0.3">
      <c r="A21" s="40"/>
      <c r="B21" s="41"/>
      <c r="C21" s="42"/>
      <c r="D21" s="43"/>
      <c r="E21" s="42"/>
      <c r="F21" s="44"/>
      <c r="G21" s="45"/>
      <c r="H21" s="46"/>
      <c r="I21" s="47"/>
      <c r="J21" s="47"/>
      <c r="K21" s="47"/>
      <c r="L21" s="47"/>
      <c r="M21" s="47"/>
      <c r="N21" s="47"/>
      <c r="O21" s="47"/>
      <c r="P21" s="47"/>
      <c r="Q21" s="47"/>
      <c r="R21" s="47"/>
      <c r="S21" s="47"/>
      <c r="T21" s="47"/>
      <c r="U21" s="47"/>
      <c r="V21" s="48"/>
      <c r="W21" s="38"/>
      <c r="X21" s="38"/>
      <c r="Y21" s="38"/>
      <c r="Z21" s="38"/>
      <c r="AA21" s="38"/>
      <c r="AB21" s="38"/>
      <c r="AC21" s="38"/>
      <c r="AD21" s="38"/>
      <c r="AE21" s="38"/>
      <c r="AF21" s="38"/>
      <c r="AG21" s="38"/>
      <c r="AH21" s="38"/>
    </row>
    <row r="22" spans="1:34" s="3" customFormat="1" ht="50.15" customHeight="1" thickTop="1" thickBot="1" x14ac:dyDescent="0.3">
      <c r="A22" s="98">
        <f>'PANEL DE CONTROL DISTRITAL'!A21</f>
        <v>5</v>
      </c>
      <c r="B22" s="100" t="str">
        <f>'PANEL DE CONTROL DISTRITAL'!B21</f>
        <v>Conciliación de Credenciales para Votar.</v>
      </c>
      <c r="C22" s="97" t="str">
        <f>'PANEL DE CONTROL DISTRITAL'!C21</f>
        <v>Responsable de Módulo</v>
      </c>
      <c r="D22" s="101" t="str">
        <f>'PANEL DE CONTROL DISTRITAL'!D21</f>
        <v>Arqueo de credenciales.</v>
      </c>
      <c r="E22" s="97" t="str">
        <f>'PANEL DE CONTROL DISTRITAL'!E21</f>
        <v>(Credenciales disponibles (físicas) / Credenciales disponibles registradas en SIIRFE-MAC) x 100</v>
      </c>
      <c r="F22" s="102" t="str">
        <f>'PANEL DE CONTROL DISTRITAL'!F21</f>
        <v>Semanal (remesa)</v>
      </c>
      <c r="G22" s="103">
        <f>'PANEL DE CONTROL DISTRITAL'!G21</f>
        <v>1</v>
      </c>
      <c r="H22" s="27" t="str">
        <f>'PANEL DE CONTROL DISTRITAL'!H21</f>
        <v>Credenciales disponibles (físicas)</v>
      </c>
      <c r="I22" s="25">
        <v>558</v>
      </c>
      <c r="J22" s="25">
        <v>1182</v>
      </c>
      <c r="K22" s="25">
        <v>1585</v>
      </c>
      <c r="L22" s="25">
        <v>1652</v>
      </c>
      <c r="M22" s="25">
        <v>1677</v>
      </c>
      <c r="N22" s="25">
        <v>1714</v>
      </c>
      <c r="O22" s="25">
        <v>1822</v>
      </c>
      <c r="P22" s="25">
        <v>1762</v>
      </c>
      <c r="Q22" s="25">
        <v>1616</v>
      </c>
      <c r="R22" s="25">
        <v>1789</v>
      </c>
      <c r="S22" s="25">
        <v>1849</v>
      </c>
      <c r="T22" s="25">
        <v>1848</v>
      </c>
      <c r="U22" s="25">
        <v>1903</v>
      </c>
      <c r="V22" s="99">
        <f>IFERROR(SUM(I22:U22)/SUM(I23:U23),0)</f>
        <v>1</v>
      </c>
    </row>
    <row r="23" spans="1:34" s="3" customFormat="1" ht="50.15" customHeight="1" thickTop="1" thickBot="1" x14ac:dyDescent="0.3">
      <c r="A23" s="98"/>
      <c r="B23" s="100"/>
      <c r="C23" s="97"/>
      <c r="D23" s="101"/>
      <c r="E23" s="97"/>
      <c r="F23" s="102"/>
      <c r="G23" s="103"/>
      <c r="H23" s="27" t="str">
        <f>'PANEL DE CONTROL DISTRITAL'!H22</f>
        <v>Credenciales disponibles registradas en SIIRFE</v>
      </c>
      <c r="I23" s="37">
        <v>558</v>
      </c>
      <c r="J23" s="37">
        <v>1182</v>
      </c>
      <c r="K23" s="37">
        <v>1585</v>
      </c>
      <c r="L23" s="37">
        <v>1652</v>
      </c>
      <c r="M23" s="37">
        <v>1677</v>
      </c>
      <c r="N23" s="37">
        <v>1714</v>
      </c>
      <c r="O23" s="37">
        <v>1822</v>
      </c>
      <c r="P23" s="37">
        <v>1762</v>
      </c>
      <c r="Q23" s="37">
        <v>1616</v>
      </c>
      <c r="R23" s="37">
        <v>1789</v>
      </c>
      <c r="S23" s="37">
        <v>1849</v>
      </c>
      <c r="T23" s="37">
        <v>1848</v>
      </c>
      <c r="U23" s="37">
        <v>1903</v>
      </c>
      <c r="V23" s="99"/>
    </row>
    <row r="24" spans="1:34" s="4" customFormat="1" ht="7.5" customHeight="1" thickTop="1" thickBot="1" x14ac:dyDescent="0.3">
      <c r="A24" s="98"/>
      <c r="B24" s="98"/>
      <c r="C24" s="98"/>
      <c r="D24" s="98"/>
      <c r="E24" s="98"/>
      <c r="F24" s="98"/>
      <c r="G24" s="98"/>
      <c r="H24" s="98"/>
      <c r="I24" s="98"/>
      <c r="J24" s="98"/>
      <c r="K24" s="98"/>
      <c r="L24" s="98"/>
      <c r="M24" s="98"/>
      <c r="N24" s="98"/>
      <c r="O24" s="98"/>
      <c r="P24" s="98"/>
      <c r="Q24" s="98"/>
      <c r="R24" s="98"/>
      <c r="S24" s="98"/>
      <c r="T24" s="98"/>
      <c r="U24" s="98"/>
      <c r="V24" s="98"/>
    </row>
    <row r="25" spans="1:34" ht="50.15" customHeight="1" thickTop="1" thickBot="1" x14ac:dyDescent="0.3">
      <c r="A25" s="98">
        <f>'PANEL DE CONTROL DISTRITAL'!A24</f>
        <v>6</v>
      </c>
      <c r="B25" s="100" t="str">
        <f>'PANEL DE CONTROL DISTRITAL'!B24</f>
        <v>Entrega de la Credencial para Votar.</v>
      </c>
      <c r="C25" s="97" t="str">
        <f>'PANEL DE CONTROL DISTRITAL'!C24</f>
        <v>Operador de Equipo Tecnológico</v>
      </c>
      <c r="D25" s="101" t="str">
        <f>'PANEL DE CONTROL DISTRITAL'!D24</f>
        <v>Efectividad de entrega de CPV en MAC.</v>
      </c>
      <c r="E25" s="97" t="str">
        <f>'PANEL DE CONTROL DISTRITAL'!E24</f>
        <v>(Total de credenciales entregadas / Total de ciudadanas y ciudadanos que acuden al MAC a recoger su credencial) x 100</v>
      </c>
      <c r="F25" s="102" t="str">
        <f>'PANEL DE CONTROL DISTRITAL'!F24</f>
        <v>Semanal (remesa)</v>
      </c>
      <c r="G25" s="103">
        <f>'PANEL DE CONTROL DISTRITAL'!G24</f>
        <v>0.9</v>
      </c>
      <c r="H25" s="27" t="str">
        <f>'PANEL DE CONTROL DISTRITAL'!H24</f>
        <v xml:space="preserve">Total de credenciales entregadas </v>
      </c>
      <c r="I25" s="25">
        <v>6</v>
      </c>
      <c r="J25" s="25">
        <v>56</v>
      </c>
      <c r="K25" s="25">
        <v>669</v>
      </c>
      <c r="L25" s="25">
        <v>937</v>
      </c>
      <c r="M25" s="25">
        <v>919</v>
      </c>
      <c r="N25" s="25">
        <v>993</v>
      </c>
      <c r="O25" s="25">
        <v>941</v>
      </c>
      <c r="P25" s="25">
        <v>1029</v>
      </c>
      <c r="Q25" s="25">
        <v>933</v>
      </c>
      <c r="R25" s="25">
        <v>954</v>
      </c>
      <c r="S25" s="25">
        <v>973</v>
      </c>
      <c r="T25" s="25">
        <v>971</v>
      </c>
      <c r="U25" s="25">
        <v>967</v>
      </c>
      <c r="V25" s="99">
        <f>IFERROR(SUM(I25:U25)/SUM(I26:U26),0)</f>
        <v>0.99855254269999039</v>
      </c>
    </row>
    <row r="26" spans="1:34" ht="50.15" customHeight="1" thickTop="1" thickBot="1" x14ac:dyDescent="0.3">
      <c r="A26" s="98"/>
      <c r="B26" s="100"/>
      <c r="C26" s="97"/>
      <c r="D26" s="101"/>
      <c r="E26" s="97"/>
      <c r="F26" s="102"/>
      <c r="G26" s="103"/>
      <c r="H26" s="27" t="str">
        <f>'PANEL DE CONTROL DISTRITAL'!H25</f>
        <v xml:space="preserve"> Total de ciudadanos que acuden a MAC a recoger su credencial</v>
      </c>
      <c r="I26" s="37">
        <v>6</v>
      </c>
      <c r="J26" s="37">
        <v>57</v>
      </c>
      <c r="K26" s="37">
        <v>670</v>
      </c>
      <c r="L26" s="37">
        <v>939</v>
      </c>
      <c r="M26" s="37">
        <v>921</v>
      </c>
      <c r="N26" s="37">
        <v>994</v>
      </c>
      <c r="O26" s="37">
        <v>943</v>
      </c>
      <c r="P26" s="37">
        <v>1029</v>
      </c>
      <c r="Q26" s="37">
        <v>937</v>
      </c>
      <c r="R26" s="37">
        <v>954</v>
      </c>
      <c r="S26" s="37">
        <v>974</v>
      </c>
      <c r="T26" s="37">
        <v>971</v>
      </c>
      <c r="U26" s="37">
        <v>968</v>
      </c>
      <c r="V26" s="99"/>
    </row>
    <row r="27" spans="1:34" ht="15.75" customHeight="1" thickTop="1" x14ac:dyDescent="0.25">
      <c r="B27" s="1" t="s">
        <v>19</v>
      </c>
      <c r="H27" s="49"/>
      <c r="I27" s="50"/>
      <c r="J27" s="50"/>
      <c r="K27" s="50"/>
      <c r="L27" s="50"/>
      <c r="M27" s="50"/>
      <c r="N27" s="50"/>
      <c r="O27" s="50"/>
      <c r="P27" s="50"/>
      <c r="Q27" s="50"/>
      <c r="R27" s="50"/>
      <c r="S27" s="50"/>
      <c r="T27" s="50"/>
      <c r="U27" s="50"/>
      <c r="V27" s="14"/>
    </row>
    <row r="28" spans="1:34" ht="15.75" customHeight="1" x14ac:dyDescent="0.25">
      <c r="H28" s="51"/>
    </row>
    <row r="29" spans="1:34" ht="15.75" customHeight="1" x14ac:dyDescent="0.25">
      <c r="H29" s="51"/>
    </row>
    <row r="30" spans="1:34" ht="15.75" customHeight="1" x14ac:dyDescent="0.25">
      <c r="H30" s="51"/>
    </row>
    <row r="31" spans="1:34" ht="39" customHeight="1" x14ac:dyDescent="0.25">
      <c r="H31" s="51"/>
    </row>
    <row r="32" spans="1:34" ht="30" customHeight="1" x14ac:dyDescent="0.25">
      <c r="H32" s="51"/>
    </row>
    <row r="33" spans="2:8" ht="30" customHeight="1" thickBot="1" x14ac:dyDescent="0.3">
      <c r="H33" s="51"/>
    </row>
    <row r="34" spans="2:8" ht="30" customHeight="1" thickTop="1" thickBot="1" x14ac:dyDescent="0.3">
      <c r="B34" s="110" t="s">
        <v>16</v>
      </c>
      <c r="C34" s="110"/>
      <c r="D34" s="110"/>
      <c r="E34" s="110"/>
      <c r="F34" s="110"/>
      <c r="G34" s="110"/>
      <c r="H34" s="110"/>
    </row>
    <row r="35" spans="2:8" ht="30" customHeight="1" thickTop="1" thickBot="1" x14ac:dyDescent="0.3">
      <c r="B35" s="111" t="s">
        <v>17</v>
      </c>
      <c r="C35" s="111"/>
      <c r="D35" s="111"/>
      <c r="E35" s="111"/>
      <c r="F35" s="111"/>
      <c r="G35" s="112"/>
      <c r="H35" s="55" t="s">
        <v>18</v>
      </c>
    </row>
    <row r="36" spans="2:8" ht="30" customHeight="1" thickTop="1" x14ac:dyDescent="0.25">
      <c r="B36" s="104"/>
      <c r="C36" s="105"/>
      <c r="D36" s="105"/>
      <c r="E36" s="105"/>
      <c r="F36" s="105"/>
      <c r="G36" s="106"/>
      <c r="H36" s="104"/>
    </row>
    <row r="37" spans="2:8" ht="30" customHeight="1" thickBot="1" x14ac:dyDescent="0.3">
      <c r="B37" s="107"/>
      <c r="C37" s="108"/>
      <c r="D37" s="108"/>
      <c r="E37" s="108"/>
      <c r="F37" s="108"/>
      <c r="G37" s="109"/>
      <c r="H37" s="107"/>
    </row>
    <row r="38" spans="2:8" ht="35.15" customHeight="1" thickTop="1" x14ac:dyDescent="0.25"/>
    <row r="39" spans="2:8" ht="8.15" customHeight="1" x14ac:dyDescent="0.25"/>
    <row r="40" spans="2:8" ht="35.15" customHeight="1" x14ac:dyDescent="0.25"/>
    <row r="41" spans="2:8" ht="35.15" customHeight="1" x14ac:dyDescent="0.25"/>
    <row r="42" spans="2:8" ht="8.15" customHeight="1" x14ac:dyDescent="0.25"/>
    <row r="43" spans="2:8" ht="35.15" customHeight="1" x14ac:dyDescent="0.25"/>
    <row r="44" spans="2:8" ht="43.5" customHeight="1" x14ac:dyDescent="0.25"/>
    <row r="45" spans="2:8" ht="8.15" customHeight="1" x14ac:dyDescent="0.25"/>
    <row r="46" spans="2:8" ht="35.15" customHeight="1" x14ac:dyDescent="0.25"/>
    <row r="47" spans="2:8" ht="35.15" customHeight="1" x14ac:dyDescent="0.25"/>
    <row r="48" spans="2:8" ht="39" customHeight="1" x14ac:dyDescent="0.25"/>
  </sheetData>
  <mergeCells count="68">
    <mergeCell ref="B36:G37"/>
    <mergeCell ref="H36:H37"/>
    <mergeCell ref="A24:V24"/>
    <mergeCell ref="A25:A26"/>
    <mergeCell ref="B25:B26"/>
    <mergeCell ref="C25:C26"/>
    <mergeCell ref="D25:D26"/>
    <mergeCell ref="E25:E26"/>
    <mergeCell ref="V25:V26"/>
    <mergeCell ref="B34:H34"/>
    <mergeCell ref="B35:G35"/>
    <mergeCell ref="F10:F11"/>
    <mergeCell ref="G10:G11"/>
    <mergeCell ref="V10:V11"/>
    <mergeCell ref="A1:V1"/>
    <mergeCell ref="F2:G2"/>
    <mergeCell ref="A4:V4"/>
    <mergeCell ref="A5:V5"/>
    <mergeCell ref="A6:A9"/>
    <mergeCell ref="B6:H6"/>
    <mergeCell ref="I6:U6"/>
    <mergeCell ref="V6:V9"/>
    <mergeCell ref="B7:D7"/>
    <mergeCell ref="E7:H7"/>
    <mergeCell ref="I7:U7"/>
    <mergeCell ref="B8:U8"/>
    <mergeCell ref="E16:E17"/>
    <mergeCell ref="A10:A11"/>
    <mergeCell ref="B10:B11"/>
    <mergeCell ref="C10:C11"/>
    <mergeCell ref="D10:D11"/>
    <mergeCell ref="A15:V15"/>
    <mergeCell ref="A12:V12"/>
    <mergeCell ref="A13:A14"/>
    <mergeCell ref="B13:B14"/>
    <mergeCell ref="C13:C14"/>
    <mergeCell ref="D13:D14"/>
    <mergeCell ref="E13:E14"/>
    <mergeCell ref="F13:F14"/>
    <mergeCell ref="G13:G14"/>
    <mergeCell ref="V13:V14"/>
    <mergeCell ref="E10:E11"/>
    <mergeCell ref="F16:F17"/>
    <mergeCell ref="G16:G17"/>
    <mergeCell ref="V16:V17"/>
    <mergeCell ref="A18:V18"/>
    <mergeCell ref="A19:A20"/>
    <mergeCell ref="B19:B20"/>
    <mergeCell ref="C19:C20"/>
    <mergeCell ref="D19:D20"/>
    <mergeCell ref="E19:E20"/>
    <mergeCell ref="F19:F20"/>
    <mergeCell ref="G19:G20"/>
    <mergeCell ref="V19:V20"/>
    <mergeCell ref="A16:A17"/>
    <mergeCell ref="B16:B17"/>
    <mergeCell ref="C16:C17"/>
    <mergeCell ref="D16:D17"/>
    <mergeCell ref="A22:A23"/>
    <mergeCell ref="B22:B23"/>
    <mergeCell ref="C22:C23"/>
    <mergeCell ref="D22:D23"/>
    <mergeCell ref="E22:E23"/>
    <mergeCell ref="F22:F23"/>
    <mergeCell ref="G22:G23"/>
    <mergeCell ref="V22:V23"/>
    <mergeCell ref="F25:F26"/>
    <mergeCell ref="G25:G26"/>
  </mergeCells>
  <conditionalFormatting sqref="V10">
    <cfRule type="cellIs" dxfId="203" priority="21" operator="greaterThan">
      <formula>95%</formula>
    </cfRule>
    <cfRule type="cellIs" dxfId="202" priority="22" operator="greaterThanOrEqual">
      <formula>90%</formula>
    </cfRule>
    <cfRule type="cellIs" dxfId="201" priority="23" operator="lessThan">
      <formula>89.99%</formula>
    </cfRule>
  </conditionalFormatting>
  <conditionalFormatting sqref="V13">
    <cfRule type="cellIs" dxfId="200" priority="18" operator="greaterThan">
      <formula>95%</formula>
    </cfRule>
    <cfRule type="cellIs" dxfId="199" priority="19" operator="greaterThanOrEqual">
      <formula>90%</formula>
    </cfRule>
    <cfRule type="cellIs" dxfId="198" priority="20" operator="lessThan">
      <formula>89.99%</formula>
    </cfRule>
  </conditionalFormatting>
  <conditionalFormatting sqref="V19">
    <cfRule type="cellIs" dxfId="197" priority="12" operator="greaterThan">
      <formula>95%</formula>
    </cfRule>
    <cfRule type="cellIs" dxfId="196" priority="13" operator="greaterThanOrEqual">
      <formula>90%</formula>
    </cfRule>
    <cfRule type="cellIs" dxfId="195" priority="14" operator="lessThan">
      <formula>89.99%</formula>
    </cfRule>
  </conditionalFormatting>
  <conditionalFormatting sqref="V22">
    <cfRule type="cellIs" dxfId="194" priority="4" operator="greaterThanOrEqual">
      <formula>100%</formula>
    </cfRule>
    <cfRule type="cellIs" dxfId="193" priority="5" operator="lessThan">
      <formula>99.99%</formula>
    </cfRule>
  </conditionalFormatting>
  <conditionalFormatting sqref="V25">
    <cfRule type="cellIs" dxfId="192" priority="6" operator="greaterThan">
      <formula>95%</formula>
    </cfRule>
    <cfRule type="cellIs" dxfId="191" priority="7" operator="greaterThanOrEqual">
      <formula>90%</formula>
    </cfRule>
    <cfRule type="cellIs" dxfId="190" priority="8" operator="lessThan">
      <formula>89.99%</formula>
    </cfRule>
  </conditionalFormatting>
  <conditionalFormatting sqref="V16">
    <cfRule type="cellIs" dxfId="189" priority="1" operator="greaterThan">
      <formula>95%</formula>
    </cfRule>
    <cfRule type="cellIs" dxfId="188" priority="2" operator="greaterThanOrEqual">
      <formula>90%</formula>
    </cfRule>
    <cfRule type="cellIs" dxfId="187" priority="3" operator="lessThan">
      <formula>89.99%</formula>
    </cfRule>
  </conditionalFormatting>
  <conditionalFormatting sqref="I21:U21">
    <cfRule type="colorScale" priority="538">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E7CC7ECA-6DE9-4196-A107-E30B9231882E}"/>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3E282B-2402-48BE-83CE-040134DF56C2}">
  <sheetPr>
    <tabColor theme="9" tint="-0.499984740745262"/>
  </sheetPr>
  <dimension ref="A1:AH48"/>
  <sheetViews>
    <sheetView showGridLines="0" topLeftCell="E14" zoomScale="55" zoomScaleNormal="55" workbookViewId="0">
      <selection activeCell="I25" sqref="I25:U26"/>
    </sheetView>
  </sheetViews>
  <sheetFormatPr baseColWidth="10" defaultColWidth="11.453125" defaultRowHeight="30" customHeight="1" x14ac:dyDescent="0.25"/>
  <cols>
    <col min="1" max="1" width="10.54296875" style="1" bestFit="1" customWidth="1"/>
    <col min="2" max="2" width="19.08984375" style="1" bestFit="1" customWidth="1"/>
    <col min="3" max="3" width="19.08984375" style="1" customWidth="1"/>
    <col min="4" max="4" width="14.36328125" style="1" customWidth="1"/>
    <col min="5" max="5" width="21" style="1" customWidth="1"/>
    <col min="6" max="6" width="12.90625" style="1" customWidth="1"/>
    <col min="7" max="7" width="10.36328125" style="1" bestFit="1" customWidth="1"/>
    <col min="8" max="8" width="14.54296875" style="1" customWidth="1"/>
    <col min="9" max="21" width="10.6328125" style="1" customWidth="1"/>
    <col min="22" max="22" width="22.6328125" style="1" customWidth="1"/>
    <col min="23" max="16384" width="11.453125" style="1"/>
  </cols>
  <sheetData>
    <row r="1" spans="1:34" ht="40.5" customHeight="1" x14ac:dyDescent="0.25">
      <c r="A1" s="58" t="str">
        <f>'PANEL DE CONTROL DISTRITAL'!A1:Q1</f>
        <v>INSTITUTO NACIONAL ELECTORAL
SISTEMA DE GESTIÓN DE LA CALIDAD
CIUDAD DE MÉXICO</v>
      </c>
      <c r="B1" s="58"/>
      <c r="C1" s="58"/>
      <c r="D1" s="58"/>
      <c r="E1" s="58"/>
      <c r="F1" s="58"/>
      <c r="G1" s="58"/>
      <c r="H1" s="58"/>
      <c r="I1" s="58"/>
      <c r="J1" s="58"/>
      <c r="K1" s="58"/>
      <c r="L1" s="58"/>
      <c r="M1" s="58"/>
      <c r="N1" s="58"/>
      <c r="O1" s="58"/>
      <c r="P1" s="58"/>
      <c r="Q1" s="58"/>
      <c r="R1" s="58"/>
      <c r="S1" s="58"/>
      <c r="T1" s="58"/>
      <c r="U1" s="58"/>
      <c r="V1" s="58"/>
    </row>
    <row r="2" spans="1:34" ht="33.75" customHeight="1" x14ac:dyDescent="0.25">
      <c r="A2" s="12"/>
      <c r="B2" s="12"/>
      <c r="C2" s="12"/>
      <c r="D2" s="9" t="s">
        <v>13</v>
      </c>
      <c r="E2" s="9">
        <v>14</v>
      </c>
      <c r="F2" s="60" t="s">
        <v>14</v>
      </c>
      <c r="G2" s="60"/>
      <c r="H2" s="22">
        <v>91452</v>
      </c>
      <c r="I2" s="21"/>
      <c r="J2" s="21"/>
      <c r="K2" s="21"/>
      <c r="L2" s="21"/>
      <c r="M2" s="21"/>
      <c r="N2" s="21"/>
      <c r="O2" s="12"/>
      <c r="P2" s="12"/>
      <c r="Q2" s="12"/>
      <c r="R2" s="12"/>
      <c r="S2" s="12"/>
      <c r="T2" s="12"/>
      <c r="U2" s="12"/>
      <c r="V2" s="53"/>
      <c r="W2" s="17"/>
    </row>
    <row r="3" spans="1:34" ht="11.25" customHeight="1" thickBot="1" x14ac:dyDescent="0.3">
      <c r="A3" s="12"/>
      <c r="B3" s="6"/>
      <c r="C3" s="6"/>
      <c r="D3" s="6"/>
      <c r="E3" s="6"/>
      <c r="F3" s="6"/>
      <c r="G3" s="6"/>
      <c r="H3" s="6"/>
      <c r="I3" s="6"/>
      <c r="J3" s="6"/>
      <c r="K3" s="6"/>
      <c r="L3" s="6"/>
      <c r="M3" s="6"/>
      <c r="N3" s="6"/>
      <c r="O3" s="6"/>
      <c r="P3" s="6"/>
      <c r="Q3" s="6"/>
      <c r="R3" s="6"/>
      <c r="S3" s="6"/>
      <c r="T3" s="6"/>
      <c r="U3" s="6"/>
    </row>
    <row r="4" spans="1:34" ht="30" customHeight="1" thickTop="1" thickBot="1" x14ac:dyDescent="0.3">
      <c r="A4" s="87" t="s">
        <v>15</v>
      </c>
      <c r="B4" s="88"/>
      <c r="C4" s="88"/>
      <c r="D4" s="88"/>
      <c r="E4" s="88"/>
      <c r="F4" s="88"/>
      <c r="G4" s="88"/>
      <c r="H4" s="88"/>
      <c r="I4" s="88"/>
      <c r="J4" s="88"/>
      <c r="K4" s="88"/>
      <c r="L4" s="88"/>
      <c r="M4" s="88"/>
      <c r="N4" s="88"/>
      <c r="O4" s="88"/>
      <c r="P4" s="88"/>
      <c r="Q4" s="88"/>
      <c r="R4" s="88"/>
      <c r="S4" s="88"/>
      <c r="T4" s="88"/>
      <c r="U4" s="88"/>
      <c r="V4" s="89"/>
      <c r="X4" s="20"/>
    </row>
    <row r="5" spans="1:34" ht="5.25" customHeight="1" thickTop="1" thickBot="1" x14ac:dyDescent="0.3">
      <c r="A5" s="90"/>
      <c r="B5" s="91"/>
      <c r="C5" s="91"/>
      <c r="D5" s="91"/>
      <c r="E5" s="91"/>
      <c r="F5" s="91"/>
      <c r="G5" s="91"/>
      <c r="H5" s="91"/>
      <c r="I5" s="91"/>
      <c r="J5" s="91"/>
      <c r="K5" s="91"/>
      <c r="L5" s="91"/>
      <c r="M5" s="91"/>
      <c r="N5" s="91"/>
      <c r="O5" s="91"/>
      <c r="P5" s="91"/>
      <c r="Q5" s="91"/>
      <c r="R5" s="91"/>
      <c r="S5" s="91"/>
      <c r="T5" s="91"/>
      <c r="U5" s="91"/>
      <c r="V5" s="92"/>
    </row>
    <row r="6" spans="1:34" ht="18" customHeight="1" thickTop="1" thickBot="1" x14ac:dyDescent="0.3">
      <c r="A6" s="84" t="str">
        <f>'PANEL DE CONTROL DISTRITAL'!A6</f>
        <v>Número</v>
      </c>
      <c r="B6" s="85" t="str">
        <f>'PANEL DE CONTROL DISTRITAL'!B6</f>
        <v xml:space="preserve">PROCESOS SUSTANTIVOS E INDICADORES </v>
      </c>
      <c r="C6" s="85"/>
      <c r="D6" s="85"/>
      <c r="E6" s="85"/>
      <c r="F6" s="85"/>
      <c r="G6" s="85"/>
      <c r="H6" s="85"/>
      <c r="I6" s="93" t="s">
        <v>11</v>
      </c>
      <c r="J6" s="93"/>
      <c r="K6" s="93"/>
      <c r="L6" s="93"/>
      <c r="M6" s="93"/>
      <c r="N6" s="93"/>
      <c r="O6" s="93"/>
      <c r="P6" s="93"/>
      <c r="Q6" s="93"/>
      <c r="R6" s="93"/>
      <c r="S6" s="93"/>
      <c r="T6" s="93"/>
      <c r="U6" s="93"/>
      <c r="V6" s="86" t="s">
        <v>7</v>
      </c>
    </row>
    <row r="7" spans="1:34" ht="17.25" customHeight="1" thickTop="1" thickBot="1" x14ac:dyDescent="0.3">
      <c r="A7" s="84"/>
      <c r="B7" s="85" t="str">
        <f>'PANEL DE CONTROL DISTRITAL'!B7</f>
        <v>DESCRIPCIÓN</v>
      </c>
      <c r="C7" s="85"/>
      <c r="D7" s="85"/>
      <c r="E7" s="85" t="str">
        <f>'PANEL DE CONTROL DISTRITAL'!E7</f>
        <v>MEDICIÓN</v>
      </c>
      <c r="F7" s="85"/>
      <c r="G7" s="85"/>
      <c r="H7" s="85"/>
      <c r="I7" s="94" t="s">
        <v>57</v>
      </c>
      <c r="J7" s="94"/>
      <c r="K7" s="94"/>
      <c r="L7" s="94"/>
      <c r="M7" s="94"/>
      <c r="N7" s="94"/>
      <c r="O7" s="94"/>
      <c r="P7" s="94"/>
      <c r="Q7" s="94"/>
      <c r="R7" s="94"/>
      <c r="S7" s="94"/>
      <c r="T7" s="94"/>
      <c r="U7" s="94"/>
      <c r="V7" s="86"/>
    </row>
    <row r="8" spans="1:34" ht="5.25" customHeight="1" thickTop="1" thickBot="1" x14ac:dyDescent="0.3">
      <c r="A8" s="84"/>
      <c r="B8" s="95"/>
      <c r="C8" s="96"/>
      <c r="D8" s="96"/>
      <c r="E8" s="96"/>
      <c r="F8" s="96"/>
      <c r="G8" s="96"/>
      <c r="H8" s="96"/>
      <c r="I8" s="96"/>
      <c r="J8" s="96"/>
      <c r="K8" s="96"/>
      <c r="L8" s="96"/>
      <c r="M8" s="96"/>
      <c r="N8" s="96"/>
      <c r="O8" s="96"/>
      <c r="P8" s="96"/>
      <c r="Q8" s="96"/>
      <c r="R8" s="96"/>
      <c r="S8" s="96"/>
      <c r="T8" s="96"/>
      <c r="U8" s="96"/>
      <c r="V8" s="86"/>
    </row>
    <row r="9" spans="1:34" s="2" customFormat="1" ht="29.25" customHeight="1" thickTop="1" thickBot="1" x14ac:dyDescent="0.3">
      <c r="A9" s="8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36" t="str">
        <f>'PANEL DE CONTROL DISTRITAL'!H8</f>
        <v>Nominativo</v>
      </c>
      <c r="I9" s="29" t="str">
        <f>'090151'!I9</f>
        <v>2024-28</v>
      </c>
      <c r="J9" s="29" t="str">
        <f>'090151'!J9</f>
        <v>2024-29</v>
      </c>
      <c r="K9" s="29" t="str">
        <f>'090151'!K9</f>
        <v>2024-30</v>
      </c>
      <c r="L9" s="29" t="str">
        <f>'090151'!L9</f>
        <v>2024-31</v>
      </c>
      <c r="M9" s="29" t="str">
        <f>'090151'!M9</f>
        <v>2024-32</v>
      </c>
      <c r="N9" s="29" t="str">
        <f>'090151'!N9</f>
        <v>2024-33</v>
      </c>
      <c r="O9" s="29" t="str">
        <f>'090151'!O9</f>
        <v>2024-34</v>
      </c>
      <c r="P9" s="29" t="str">
        <f>'090151'!P9</f>
        <v>2024-35</v>
      </c>
      <c r="Q9" s="29" t="str">
        <f>'090151'!Q9</f>
        <v>2024-36</v>
      </c>
      <c r="R9" s="29" t="str">
        <f>'090151'!R9</f>
        <v>2024-37</v>
      </c>
      <c r="S9" s="29" t="str">
        <f>'090151'!S9</f>
        <v>2024-38</v>
      </c>
      <c r="T9" s="29" t="str">
        <f>'090151'!T9</f>
        <v>2024-39</v>
      </c>
      <c r="U9" s="29" t="str">
        <f>'090151'!U9</f>
        <v>2024-40</v>
      </c>
      <c r="V9" s="86"/>
    </row>
    <row r="10" spans="1:34" s="2" customFormat="1" ht="50.15" customHeight="1" thickTop="1" thickBot="1" x14ac:dyDescent="0.3">
      <c r="A10" s="98">
        <f>'PANEL DE CONTROL DISTRITAL'!A9</f>
        <v>1</v>
      </c>
      <c r="B10" s="100" t="str">
        <f>'PANEL DE CONTROL DISTRITAL'!B9</f>
        <v>Entrevista</v>
      </c>
      <c r="C10" s="97" t="str">
        <f>'PANEL DE CONTROL DISTRITAL'!C9</f>
        <v xml:space="preserve"> Auxiliar de Atención Ciudadana</v>
      </c>
      <c r="D10" s="101" t="str">
        <f>'PANEL DE CONTROL DISTRITAL'!D9</f>
        <v>Fichas requisitadas correctamente.</v>
      </c>
      <c r="E10" s="97" t="str">
        <f>'PANEL DE CONTROL DISTRITAL'!E9</f>
        <v>(Fichas requisitadas correctamente / Fichas revisadas en la muestra del 10%) x 100</v>
      </c>
      <c r="F10" s="102" t="str">
        <f>'PANEL DE CONTROL DISTRITAL'!F9</f>
        <v>Semanal (remesa)</v>
      </c>
      <c r="G10" s="103">
        <f>'PANEL DE CONTROL DISTRITAL'!G9</f>
        <v>0.9</v>
      </c>
      <c r="H10" s="27" t="str">
        <f>'PANEL DE CONTROL DISTRITAL'!H9</f>
        <v>Fichas requistadas correctamente</v>
      </c>
      <c r="I10" s="25">
        <v>31</v>
      </c>
      <c r="J10" s="25">
        <v>76</v>
      </c>
      <c r="K10" s="25">
        <v>73</v>
      </c>
      <c r="L10" s="25">
        <v>72</v>
      </c>
      <c r="M10" s="25">
        <v>69</v>
      </c>
      <c r="N10" s="25">
        <v>71</v>
      </c>
      <c r="O10" s="25">
        <v>72</v>
      </c>
      <c r="P10" s="25">
        <v>70</v>
      </c>
      <c r="Q10" s="25">
        <v>70</v>
      </c>
      <c r="R10" s="25">
        <v>75</v>
      </c>
      <c r="S10" s="25">
        <v>74</v>
      </c>
      <c r="T10" s="25">
        <v>74</v>
      </c>
      <c r="U10" s="25">
        <v>67</v>
      </c>
      <c r="V10" s="99">
        <f>IFERROR(SUM(I10:U10)/SUM(I11:U11),0)</f>
        <v>1</v>
      </c>
    </row>
    <row r="11" spans="1:34" s="2" customFormat="1" ht="50.15" customHeight="1" thickTop="1" thickBot="1" x14ac:dyDescent="0.3">
      <c r="A11" s="98"/>
      <c r="B11" s="100"/>
      <c r="C11" s="97"/>
      <c r="D11" s="101"/>
      <c r="E11" s="97"/>
      <c r="F11" s="102"/>
      <c r="G11" s="103"/>
      <c r="H11" s="27" t="str">
        <f>'PANEL DE CONTROL DISTRITAL'!H10</f>
        <v>Fichas revisadas en la Muestra del 10%</v>
      </c>
      <c r="I11" s="37">
        <v>31</v>
      </c>
      <c r="J11" s="37">
        <v>76</v>
      </c>
      <c r="K11" s="37">
        <v>73</v>
      </c>
      <c r="L11" s="37">
        <v>72</v>
      </c>
      <c r="M11" s="37">
        <v>69</v>
      </c>
      <c r="N11" s="37">
        <v>71</v>
      </c>
      <c r="O11" s="37">
        <v>72</v>
      </c>
      <c r="P11" s="37">
        <v>70</v>
      </c>
      <c r="Q11" s="37">
        <v>70</v>
      </c>
      <c r="R11" s="37">
        <v>75</v>
      </c>
      <c r="S11" s="37">
        <v>74</v>
      </c>
      <c r="T11" s="37">
        <v>74</v>
      </c>
      <c r="U11" s="37">
        <v>67</v>
      </c>
      <c r="V11" s="99"/>
    </row>
    <row r="12" spans="1:34" s="39" customFormat="1" ht="8.15" customHeight="1" thickTop="1" thickBot="1" x14ac:dyDescent="0.3">
      <c r="A12" s="98"/>
      <c r="B12" s="98"/>
      <c r="C12" s="98"/>
      <c r="D12" s="98"/>
      <c r="E12" s="98"/>
      <c r="F12" s="98"/>
      <c r="G12" s="98"/>
      <c r="H12" s="98"/>
      <c r="I12" s="98"/>
      <c r="J12" s="98"/>
      <c r="K12" s="98"/>
      <c r="L12" s="98"/>
      <c r="M12" s="98"/>
      <c r="N12" s="98"/>
      <c r="O12" s="98"/>
      <c r="P12" s="98"/>
      <c r="Q12" s="98"/>
      <c r="R12" s="98"/>
      <c r="S12" s="98"/>
      <c r="T12" s="98"/>
      <c r="U12" s="98"/>
      <c r="V12" s="98"/>
      <c r="W12" s="38"/>
      <c r="X12" s="38"/>
      <c r="Y12" s="38"/>
      <c r="Z12" s="38"/>
      <c r="AA12" s="38"/>
      <c r="AB12" s="38"/>
      <c r="AC12" s="38"/>
      <c r="AD12" s="38"/>
      <c r="AE12" s="38"/>
      <c r="AF12" s="38"/>
      <c r="AG12" s="38"/>
      <c r="AH12" s="38"/>
    </row>
    <row r="13" spans="1:34" s="3" customFormat="1" ht="50.15" customHeight="1" thickTop="1" thickBot="1" x14ac:dyDescent="0.3">
      <c r="A13" s="98">
        <f>'PANEL DE CONTROL DISTRITAL'!A12</f>
        <v>2</v>
      </c>
      <c r="B13" s="100" t="str">
        <f>'PANEL DE CONTROL DISTRITAL'!B12</f>
        <v>Trámite</v>
      </c>
      <c r="C13" s="97" t="str">
        <f>'PANEL DE CONTROL DISTRITAL'!C12</f>
        <v>Operador de Equipo Tecnológico</v>
      </c>
      <c r="D13" s="101" t="str">
        <f>'PANEL DE CONTROL DISTRITAL'!D12</f>
        <v>Trámites exitosos.</v>
      </c>
      <c r="E13" s="97" t="str">
        <f>'PANEL DE CONTROL DISTRITAL'!E12</f>
        <v>(Número de trámites exitosos / Número de trámites aplicados) x 100</v>
      </c>
      <c r="F13" s="102" t="str">
        <f>'PANEL DE CONTROL DISTRITAL'!F12</f>
        <v>Semanal (remesa)</v>
      </c>
      <c r="G13" s="103">
        <f>'PANEL DE CONTROL DISTRITAL'!G12</f>
        <v>0.9</v>
      </c>
      <c r="H13" s="27" t="str">
        <f>'PANEL DE CONTROL DISTRITAL'!H12</f>
        <v>Número de trámites exitosos</v>
      </c>
      <c r="I13" s="25">
        <v>310</v>
      </c>
      <c r="J13" s="25">
        <v>754</v>
      </c>
      <c r="K13" s="25">
        <v>730</v>
      </c>
      <c r="L13" s="25">
        <v>720</v>
      </c>
      <c r="M13" s="25">
        <v>690</v>
      </c>
      <c r="N13" s="25">
        <v>710</v>
      </c>
      <c r="O13" s="25">
        <v>721</v>
      </c>
      <c r="P13" s="25">
        <v>698</v>
      </c>
      <c r="Q13" s="25">
        <v>695</v>
      </c>
      <c r="R13" s="25">
        <v>742</v>
      </c>
      <c r="S13" s="25">
        <v>676</v>
      </c>
      <c r="T13" s="25">
        <v>738</v>
      </c>
      <c r="U13" s="25">
        <v>447</v>
      </c>
      <c r="V13" s="99">
        <f>IFERROR(SUM(I13:U13)/SUM(I14:U14),0)</f>
        <v>0.9986115931968067</v>
      </c>
    </row>
    <row r="14" spans="1:34" s="3" customFormat="1" ht="50.15" customHeight="1" thickTop="1" thickBot="1" x14ac:dyDescent="0.3">
      <c r="A14" s="98"/>
      <c r="B14" s="100"/>
      <c r="C14" s="97"/>
      <c r="D14" s="101"/>
      <c r="E14" s="97"/>
      <c r="F14" s="102"/>
      <c r="G14" s="103"/>
      <c r="H14" s="27" t="str">
        <f>'PANEL DE CONTROL DISTRITAL'!H13</f>
        <v>Número de trámites aplicados</v>
      </c>
      <c r="I14" s="37">
        <v>311</v>
      </c>
      <c r="J14" s="37">
        <v>755</v>
      </c>
      <c r="K14" s="37">
        <v>731</v>
      </c>
      <c r="L14" s="37">
        <v>721</v>
      </c>
      <c r="M14" s="37">
        <v>690</v>
      </c>
      <c r="N14" s="37">
        <v>710</v>
      </c>
      <c r="O14" s="37">
        <v>723</v>
      </c>
      <c r="P14" s="37">
        <v>699</v>
      </c>
      <c r="Q14" s="37">
        <v>693</v>
      </c>
      <c r="R14" s="37">
        <v>746</v>
      </c>
      <c r="S14" s="37">
        <v>678</v>
      </c>
      <c r="T14" s="37">
        <v>738</v>
      </c>
      <c r="U14" s="37">
        <v>448</v>
      </c>
      <c r="V14" s="99"/>
    </row>
    <row r="15" spans="1:34" s="39" customFormat="1" ht="8.15" customHeight="1" thickTop="1" thickBot="1" x14ac:dyDescent="0.3">
      <c r="A15" s="98"/>
      <c r="B15" s="98"/>
      <c r="C15" s="98"/>
      <c r="D15" s="98"/>
      <c r="E15" s="98"/>
      <c r="F15" s="98"/>
      <c r="G15" s="98"/>
      <c r="H15" s="98"/>
      <c r="I15" s="98"/>
      <c r="J15" s="98"/>
      <c r="K15" s="98"/>
      <c r="L15" s="98"/>
      <c r="M15" s="98"/>
      <c r="N15" s="98"/>
      <c r="O15" s="98"/>
      <c r="P15" s="98"/>
      <c r="Q15" s="98"/>
      <c r="R15" s="98"/>
      <c r="S15" s="98"/>
      <c r="T15" s="98"/>
      <c r="U15" s="98"/>
      <c r="V15" s="98"/>
      <c r="W15" s="38"/>
      <c r="X15" s="38"/>
      <c r="Y15" s="38"/>
      <c r="Z15" s="38"/>
      <c r="AA15" s="38"/>
      <c r="AB15" s="38"/>
      <c r="AC15" s="38"/>
      <c r="AD15" s="38"/>
      <c r="AE15" s="38"/>
      <c r="AF15" s="38"/>
      <c r="AG15" s="38"/>
      <c r="AH15" s="38"/>
    </row>
    <row r="16" spans="1:34" s="3" customFormat="1" ht="50.15" customHeight="1" thickTop="1" thickBot="1" x14ac:dyDescent="0.3">
      <c r="A16" s="98">
        <f>'PANEL DE CONTROL DISTRITAL'!A15</f>
        <v>3</v>
      </c>
      <c r="B16" s="100" t="str">
        <f>'PANEL DE CONTROL DISTRITAL'!B15</f>
        <v>Transferencia de la Información.</v>
      </c>
      <c r="C16" s="97" t="str">
        <f>'PANEL DE CONTROL DISTRITAL'!C15</f>
        <v>Responsable de Módulo</v>
      </c>
      <c r="D16" s="101" t="str">
        <f>'PANEL DE CONTROL DISTRITAL'!D15</f>
        <v>Reenvíos exitosos.</v>
      </c>
      <c r="E16" s="97" t="str">
        <f>'PANEL DE CONTROL DISTRITAL'!E15</f>
        <v>(Ejecución de los scripts de reenvío de notificaciones / Solicitud de reenvíos de scripts requeridos) x100</v>
      </c>
      <c r="F16" s="102" t="str">
        <f>'PANEL DE CONTROL DISTRITAL'!F15</f>
        <v>Semanal (remesa)</v>
      </c>
      <c r="G16" s="103">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99">
        <f>IFERROR(SUM(I16:U16)/SUM(I17:U17),1)</f>
        <v>1</v>
      </c>
    </row>
    <row r="17" spans="1:34" s="3" customFormat="1" ht="50.15" customHeight="1" thickTop="1" thickBot="1" x14ac:dyDescent="0.3">
      <c r="A17" s="98"/>
      <c r="B17" s="100"/>
      <c r="C17" s="97"/>
      <c r="D17" s="101"/>
      <c r="E17" s="97"/>
      <c r="F17" s="102"/>
      <c r="G17" s="103"/>
      <c r="H17" s="27" t="str">
        <f>'PANEL DE CONTROL DISTRITAL'!H16</f>
        <v>Solicitud de reevíos de scripts requeridos</v>
      </c>
      <c r="I17" s="37">
        <v>0</v>
      </c>
      <c r="J17" s="37">
        <v>0</v>
      </c>
      <c r="K17" s="37">
        <v>0</v>
      </c>
      <c r="L17" s="37">
        <v>0</v>
      </c>
      <c r="M17" s="37">
        <v>0</v>
      </c>
      <c r="N17" s="37">
        <v>0</v>
      </c>
      <c r="O17" s="37">
        <v>0</v>
      </c>
      <c r="P17" s="37">
        <v>0</v>
      </c>
      <c r="Q17" s="37">
        <v>0</v>
      </c>
      <c r="R17" s="37">
        <v>0</v>
      </c>
      <c r="S17" s="37">
        <v>0</v>
      </c>
      <c r="T17" s="37">
        <v>0</v>
      </c>
      <c r="U17" s="37">
        <v>0</v>
      </c>
      <c r="V17" s="99"/>
    </row>
    <row r="18" spans="1:34" s="39" customFormat="1" ht="8.15" customHeight="1" thickTop="1" thickBot="1" x14ac:dyDescent="0.3">
      <c r="A18" s="98"/>
      <c r="B18" s="98"/>
      <c r="C18" s="98"/>
      <c r="D18" s="98"/>
      <c r="E18" s="98"/>
      <c r="F18" s="98"/>
      <c r="G18" s="98"/>
      <c r="H18" s="98"/>
      <c r="I18" s="98"/>
      <c r="J18" s="98"/>
      <c r="K18" s="98"/>
      <c r="L18" s="98"/>
      <c r="M18" s="98"/>
      <c r="N18" s="98"/>
      <c r="O18" s="98"/>
      <c r="P18" s="98"/>
      <c r="Q18" s="98"/>
      <c r="R18" s="98"/>
      <c r="S18" s="98"/>
      <c r="T18" s="98"/>
      <c r="U18" s="98"/>
      <c r="V18" s="98"/>
      <c r="W18" s="38"/>
      <c r="X18" s="38"/>
      <c r="Y18" s="38"/>
      <c r="Z18" s="38"/>
      <c r="AA18" s="38"/>
      <c r="AB18" s="38"/>
      <c r="AC18" s="38"/>
      <c r="AD18" s="38"/>
      <c r="AE18" s="38"/>
      <c r="AF18" s="38"/>
      <c r="AG18" s="38"/>
      <c r="AH18" s="38"/>
    </row>
    <row r="19" spans="1:34" s="3" customFormat="1" ht="50.15" customHeight="1" thickTop="1" thickBot="1" x14ac:dyDescent="0.3">
      <c r="A19" s="98">
        <f>'PANEL DE CONTROL DISTRITAL'!A18</f>
        <v>4</v>
      </c>
      <c r="B19" s="100" t="str">
        <f>'PANEL DE CONTROL DISTRITAL'!B18</f>
        <v>Conciliación de Credenciales para Votar.</v>
      </c>
      <c r="C19" s="97" t="str">
        <f>'PANEL DE CONTROL DISTRITAL'!C18</f>
        <v>Responsable de Módulo</v>
      </c>
      <c r="D19" s="101" t="str">
        <f>'PANEL DE CONTROL DISTRITAL'!D18</f>
        <v>Credenciales disponibles para entrega.</v>
      </c>
      <c r="E19" s="97" t="str">
        <f>'PANEL DE CONTROL DISTRITAL'!E18</f>
        <v>[(Credenciales recibidas - Credenciales inconsistentes) / Credenciales recibidas] x 100</v>
      </c>
      <c r="F19" s="102" t="str">
        <f>'PANEL DE CONTROL DISTRITAL'!F18</f>
        <v>Semanal (remesa)</v>
      </c>
      <c r="G19" s="103">
        <f>'PANEL DE CONTROL DISTRITAL'!G18</f>
        <v>0.9</v>
      </c>
      <c r="H19" s="27" t="str">
        <f>'PANEL DE CONTROL DISTRITAL'!H18</f>
        <v xml:space="preserve">Credenciales Recibidas - Credenciales inconsistentes </v>
      </c>
      <c r="I19" s="25">
        <v>178</v>
      </c>
      <c r="J19" s="25">
        <v>534</v>
      </c>
      <c r="K19" s="25">
        <v>728</v>
      </c>
      <c r="L19" s="25">
        <v>745</v>
      </c>
      <c r="M19" s="25">
        <v>670</v>
      </c>
      <c r="N19" s="25">
        <v>740</v>
      </c>
      <c r="O19" s="25">
        <v>710</v>
      </c>
      <c r="P19" s="25">
        <v>698</v>
      </c>
      <c r="Q19" s="25">
        <v>569</v>
      </c>
      <c r="R19" s="25">
        <v>842</v>
      </c>
      <c r="S19" s="25">
        <v>703</v>
      </c>
      <c r="T19" s="25">
        <v>698</v>
      </c>
      <c r="U19" s="25">
        <v>706</v>
      </c>
      <c r="V19" s="99">
        <f>IFERROR(SUM(I19:U19)/SUM(I20:U20),0)</f>
        <v>1</v>
      </c>
    </row>
    <row r="20" spans="1:34" s="3" customFormat="1" ht="50.15" customHeight="1" thickTop="1" thickBot="1" x14ac:dyDescent="0.3">
      <c r="A20" s="98"/>
      <c r="B20" s="100"/>
      <c r="C20" s="97"/>
      <c r="D20" s="101"/>
      <c r="E20" s="97"/>
      <c r="F20" s="102"/>
      <c r="G20" s="103"/>
      <c r="H20" s="27" t="str">
        <f>'PANEL DE CONTROL DISTRITAL'!H19</f>
        <v xml:space="preserve">Credenciales recibidas </v>
      </c>
      <c r="I20" s="37">
        <v>178</v>
      </c>
      <c r="J20" s="37">
        <v>534</v>
      </c>
      <c r="K20" s="37">
        <v>728</v>
      </c>
      <c r="L20" s="37">
        <v>745</v>
      </c>
      <c r="M20" s="37">
        <v>670</v>
      </c>
      <c r="N20" s="37">
        <v>740</v>
      </c>
      <c r="O20" s="37">
        <v>710</v>
      </c>
      <c r="P20" s="37">
        <v>698</v>
      </c>
      <c r="Q20" s="37">
        <v>569</v>
      </c>
      <c r="R20" s="37">
        <v>842</v>
      </c>
      <c r="S20" s="37">
        <v>703</v>
      </c>
      <c r="T20" s="37">
        <v>698</v>
      </c>
      <c r="U20" s="37">
        <v>706</v>
      </c>
      <c r="V20" s="99"/>
    </row>
    <row r="21" spans="1:34" s="39" customFormat="1" ht="8.15" customHeight="1" thickTop="1" thickBot="1" x14ac:dyDescent="0.3">
      <c r="A21" s="40"/>
      <c r="B21" s="41"/>
      <c r="C21" s="42"/>
      <c r="D21" s="43"/>
      <c r="E21" s="42"/>
      <c r="F21" s="44"/>
      <c r="G21" s="45"/>
      <c r="H21" s="46"/>
      <c r="I21" s="47"/>
      <c r="J21" s="47"/>
      <c r="K21" s="47"/>
      <c r="L21" s="47"/>
      <c r="M21" s="47"/>
      <c r="N21" s="47"/>
      <c r="O21" s="47"/>
      <c r="P21" s="47"/>
      <c r="Q21" s="47"/>
      <c r="R21" s="47"/>
      <c r="S21" s="47"/>
      <c r="T21" s="47"/>
      <c r="U21" s="47"/>
      <c r="V21" s="48"/>
      <c r="W21" s="38"/>
      <c r="X21" s="38"/>
      <c r="Y21" s="38"/>
      <c r="Z21" s="38"/>
      <c r="AA21" s="38"/>
      <c r="AB21" s="38"/>
      <c r="AC21" s="38"/>
      <c r="AD21" s="38"/>
      <c r="AE21" s="38"/>
      <c r="AF21" s="38"/>
      <c r="AG21" s="38"/>
      <c r="AH21" s="38"/>
    </row>
    <row r="22" spans="1:34" s="3" customFormat="1" ht="50.15" customHeight="1" thickTop="1" thickBot="1" x14ac:dyDescent="0.3">
      <c r="A22" s="98">
        <f>'PANEL DE CONTROL DISTRITAL'!A21</f>
        <v>5</v>
      </c>
      <c r="B22" s="100" t="str">
        <f>'PANEL DE CONTROL DISTRITAL'!B21</f>
        <v>Conciliación de Credenciales para Votar.</v>
      </c>
      <c r="C22" s="97" t="str">
        <f>'PANEL DE CONTROL DISTRITAL'!C21</f>
        <v>Responsable de Módulo</v>
      </c>
      <c r="D22" s="101" t="str">
        <f>'PANEL DE CONTROL DISTRITAL'!D21</f>
        <v>Arqueo de credenciales.</v>
      </c>
      <c r="E22" s="97" t="str">
        <f>'PANEL DE CONTROL DISTRITAL'!E21</f>
        <v>(Credenciales disponibles (físicas) / Credenciales disponibles registradas en SIIRFE-MAC) x 100</v>
      </c>
      <c r="F22" s="102" t="str">
        <f>'PANEL DE CONTROL DISTRITAL'!F21</f>
        <v>Semanal (remesa)</v>
      </c>
      <c r="G22" s="103">
        <f>'PANEL DE CONTROL DISTRITAL'!G21</f>
        <v>1</v>
      </c>
      <c r="H22" s="27" t="str">
        <f>'PANEL DE CONTROL DISTRITAL'!H21</f>
        <v>Credenciales disponibles (físicas)</v>
      </c>
      <c r="I22" s="25">
        <v>402</v>
      </c>
      <c r="J22" s="25">
        <v>777</v>
      </c>
      <c r="K22" s="25">
        <v>967</v>
      </c>
      <c r="L22" s="25">
        <v>1048</v>
      </c>
      <c r="M22" s="25">
        <v>1046</v>
      </c>
      <c r="N22" s="25">
        <v>1125</v>
      </c>
      <c r="O22" s="25">
        <v>1094</v>
      </c>
      <c r="P22" s="25">
        <v>1094</v>
      </c>
      <c r="Q22" s="25">
        <v>935</v>
      </c>
      <c r="R22" s="25">
        <v>1111</v>
      </c>
      <c r="S22" s="25">
        <v>1083</v>
      </c>
      <c r="T22" s="25">
        <v>1079</v>
      </c>
      <c r="U22" s="25">
        <v>1130</v>
      </c>
      <c r="V22" s="99">
        <f>IFERROR(SUM(I22:U22)/SUM(I23:U23),0)</f>
        <v>1</v>
      </c>
    </row>
    <row r="23" spans="1:34" s="3" customFormat="1" ht="50.15" customHeight="1" thickTop="1" thickBot="1" x14ac:dyDescent="0.3">
      <c r="A23" s="98"/>
      <c r="B23" s="100"/>
      <c r="C23" s="97"/>
      <c r="D23" s="101"/>
      <c r="E23" s="97"/>
      <c r="F23" s="102"/>
      <c r="G23" s="103"/>
      <c r="H23" s="27" t="str">
        <f>'PANEL DE CONTROL DISTRITAL'!H22</f>
        <v>Credenciales disponibles registradas en SIIRFE</v>
      </c>
      <c r="I23" s="37">
        <v>402</v>
      </c>
      <c r="J23" s="37">
        <v>777</v>
      </c>
      <c r="K23" s="37">
        <v>967</v>
      </c>
      <c r="L23" s="37">
        <v>1048</v>
      </c>
      <c r="M23" s="37">
        <v>1046</v>
      </c>
      <c r="N23" s="37">
        <v>1125</v>
      </c>
      <c r="O23" s="37">
        <v>1094</v>
      </c>
      <c r="P23" s="37">
        <v>1094</v>
      </c>
      <c r="Q23" s="37">
        <v>935</v>
      </c>
      <c r="R23" s="37">
        <v>1111</v>
      </c>
      <c r="S23" s="37">
        <v>1083</v>
      </c>
      <c r="T23" s="37">
        <v>1079</v>
      </c>
      <c r="U23" s="37">
        <v>1130</v>
      </c>
      <c r="V23" s="99"/>
    </row>
    <row r="24" spans="1:34" s="4" customFormat="1" ht="7.5" customHeight="1" thickTop="1" thickBot="1" x14ac:dyDescent="0.3">
      <c r="A24" s="98"/>
      <c r="B24" s="98"/>
      <c r="C24" s="98"/>
      <c r="D24" s="98"/>
      <c r="E24" s="98"/>
      <c r="F24" s="98"/>
      <c r="G24" s="98"/>
      <c r="H24" s="98"/>
      <c r="I24" s="98"/>
      <c r="J24" s="98"/>
      <c r="K24" s="98"/>
      <c r="L24" s="98"/>
      <c r="M24" s="98"/>
      <c r="N24" s="98"/>
      <c r="O24" s="98"/>
      <c r="P24" s="98"/>
      <c r="Q24" s="98"/>
      <c r="R24" s="98"/>
      <c r="S24" s="98"/>
      <c r="T24" s="98"/>
      <c r="U24" s="98"/>
      <c r="V24" s="98"/>
    </row>
    <row r="25" spans="1:34" ht="50.15" customHeight="1" thickTop="1" thickBot="1" x14ac:dyDescent="0.3">
      <c r="A25" s="98">
        <f>'PANEL DE CONTROL DISTRITAL'!A24</f>
        <v>6</v>
      </c>
      <c r="B25" s="100" t="str">
        <f>'PANEL DE CONTROL DISTRITAL'!B24</f>
        <v>Entrega de la Credencial para Votar.</v>
      </c>
      <c r="C25" s="97" t="str">
        <f>'PANEL DE CONTROL DISTRITAL'!C24</f>
        <v>Operador de Equipo Tecnológico</v>
      </c>
      <c r="D25" s="101" t="str">
        <f>'PANEL DE CONTROL DISTRITAL'!D24</f>
        <v>Efectividad de entrega de CPV en MAC.</v>
      </c>
      <c r="E25" s="97" t="str">
        <f>'PANEL DE CONTROL DISTRITAL'!E24</f>
        <v>(Total de credenciales entregadas / Total de ciudadanas y ciudadanos que acuden al MAC a recoger su credencial) x 100</v>
      </c>
      <c r="F25" s="102" t="str">
        <f>'PANEL DE CONTROL DISTRITAL'!F24</f>
        <v>Semanal (remesa)</v>
      </c>
      <c r="G25" s="103">
        <f>'PANEL DE CONTROL DISTRITAL'!G24</f>
        <v>0.9</v>
      </c>
      <c r="H25" s="27" t="str">
        <f>'PANEL DE CONTROL DISTRITAL'!H24</f>
        <v xml:space="preserve">Total de credenciales entregadas </v>
      </c>
      <c r="I25" s="25">
        <v>14</v>
      </c>
      <c r="J25" s="25">
        <v>159</v>
      </c>
      <c r="K25" s="25">
        <v>538</v>
      </c>
      <c r="L25" s="25">
        <v>664</v>
      </c>
      <c r="M25" s="25">
        <v>652</v>
      </c>
      <c r="N25" s="25">
        <v>661</v>
      </c>
      <c r="O25" s="25">
        <v>741</v>
      </c>
      <c r="P25" s="25">
        <v>698</v>
      </c>
      <c r="Q25" s="25">
        <v>728</v>
      </c>
      <c r="R25" s="25">
        <v>656</v>
      </c>
      <c r="S25" s="25">
        <v>731</v>
      </c>
      <c r="T25" s="25">
        <v>702</v>
      </c>
      <c r="U25" s="25">
        <v>655</v>
      </c>
      <c r="V25" s="99">
        <f>IFERROR(SUM(I25:U25)/SUM(I26:U26),0)</f>
        <v>1</v>
      </c>
    </row>
    <row r="26" spans="1:34" ht="50.15" customHeight="1" thickTop="1" thickBot="1" x14ac:dyDescent="0.3">
      <c r="A26" s="98"/>
      <c r="B26" s="100"/>
      <c r="C26" s="97"/>
      <c r="D26" s="101"/>
      <c r="E26" s="97"/>
      <c r="F26" s="102"/>
      <c r="G26" s="103"/>
      <c r="H26" s="27" t="str">
        <f>'PANEL DE CONTROL DISTRITAL'!H25</f>
        <v xml:space="preserve"> Total de ciudadanos que acuden a MAC a recoger su credencial</v>
      </c>
      <c r="I26" s="37">
        <v>14</v>
      </c>
      <c r="J26" s="37">
        <v>159</v>
      </c>
      <c r="K26" s="37">
        <v>538</v>
      </c>
      <c r="L26" s="37">
        <v>664</v>
      </c>
      <c r="M26" s="37">
        <v>652</v>
      </c>
      <c r="N26" s="37">
        <v>661</v>
      </c>
      <c r="O26" s="37">
        <v>741</v>
      </c>
      <c r="P26" s="37">
        <v>698</v>
      </c>
      <c r="Q26" s="37">
        <v>728</v>
      </c>
      <c r="R26" s="37">
        <v>656</v>
      </c>
      <c r="S26" s="37">
        <v>731</v>
      </c>
      <c r="T26" s="37">
        <v>702</v>
      </c>
      <c r="U26" s="37">
        <v>655</v>
      </c>
      <c r="V26" s="99"/>
    </row>
    <row r="27" spans="1:34" ht="15.75" customHeight="1" thickTop="1" x14ac:dyDescent="0.25">
      <c r="B27" s="1" t="s">
        <v>19</v>
      </c>
      <c r="H27" s="49"/>
      <c r="I27" s="50"/>
      <c r="J27" s="50"/>
      <c r="K27" s="50"/>
      <c r="L27" s="50"/>
      <c r="M27" s="50"/>
      <c r="N27" s="50"/>
      <c r="O27" s="50"/>
      <c r="P27" s="50"/>
      <c r="Q27" s="50"/>
      <c r="R27" s="50"/>
      <c r="S27" s="50"/>
      <c r="T27" s="50"/>
      <c r="U27" s="50"/>
      <c r="V27" s="14"/>
    </row>
    <row r="28" spans="1:34" ht="15.75" customHeight="1" x14ac:dyDescent="0.25">
      <c r="H28" s="51"/>
    </row>
    <row r="29" spans="1:34" ht="15.75" customHeight="1" x14ac:dyDescent="0.25">
      <c r="H29" s="51"/>
    </row>
    <row r="30" spans="1:34" ht="15.75" customHeight="1" x14ac:dyDescent="0.25">
      <c r="H30" s="51"/>
    </row>
    <row r="31" spans="1:34" ht="39" customHeight="1" x14ac:dyDescent="0.25">
      <c r="H31" s="51"/>
    </row>
    <row r="32" spans="1:34" ht="30" customHeight="1" x14ac:dyDescent="0.25">
      <c r="H32" s="51"/>
    </row>
    <row r="33" spans="2:8" ht="30" customHeight="1" thickBot="1" x14ac:dyDescent="0.3">
      <c r="H33" s="51"/>
    </row>
    <row r="34" spans="2:8" ht="30" customHeight="1" thickTop="1" thickBot="1" x14ac:dyDescent="0.3">
      <c r="B34" s="110" t="s">
        <v>16</v>
      </c>
      <c r="C34" s="110"/>
      <c r="D34" s="110"/>
      <c r="E34" s="110"/>
      <c r="F34" s="110"/>
      <c r="G34" s="110"/>
      <c r="H34" s="110"/>
    </row>
    <row r="35" spans="2:8" ht="30" customHeight="1" thickTop="1" thickBot="1" x14ac:dyDescent="0.3">
      <c r="B35" s="111" t="s">
        <v>17</v>
      </c>
      <c r="C35" s="111"/>
      <c r="D35" s="111"/>
      <c r="E35" s="111"/>
      <c r="F35" s="111"/>
      <c r="G35" s="112"/>
      <c r="H35" s="55" t="s">
        <v>18</v>
      </c>
    </row>
    <row r="36" spans="2:8" ht="30" customHeight="1" thickTop="1" x14ac:dyDescent="0.25">
      <c r="B36" s="104"/>
      <c r="C36" s="105"/>
      <c r="D36" s="105"/>
      <c r="E36" s="105"/>
      <c r="F36" s="105"/>
      <c r="G36" s="106"/>
      <c r="H36" s="104"/>
    </row>
    <row r="37" spans="2:8" ht="30" customHeight="1" thickBot="1" x14ac:dyDescent="0.3">
      <c r="B37" s="107"/>
      <c r="C37" s="108"/>
      <c r="D37" s="108"/>
      <c r="E37" s="108"/>
      <c r="F37" s="108"/>
      <c r="G37" s="109"/>
      <c r="H37" s="107"/>
    </row>
    <row r="38" spans="2:8" ht="35.15" customHeight="1" thickTop="1" x14ac:dyDescent="0.25"/>
    <row r="39" spans="2:8" ht="8.15" customHeight="1" x14ac:dyDescent="0.25"/>
    <row r="40" spans="2:8" ht="35.15" customHeight="1" x14ac:dyDescent="0.25"/>
    <row r="41" spans="2:8" ht="35.15" customHeight="1" x14ac:dyDescent="0.25"/>
    <row r="42" spans="2:8" ht="8.15" customHeight="1" x14ac:dyDescent="0.25"/>
    <row r="43" spans="2:8" ht="35.15" customHeight="1" x14ac:dyDescent="0.25"/>
    <row r="44" spans="2:8" ht="43.5" customHeight="1" x14ac:dyDescent="0.25"/>
    <row r="45" spans="2:8" ht="8.15" customHeight="1" x14ac:dyDescent="0.25"/>
    <row r="46" spans="2:8" ht="35.15" customHeight="1" x14ac:dyDescent="0.25"/>
    <row r="47" spans="2:8" ht="35.15" customHeight="1" x14ac:dyDescent="0.25"/>
    <row r="48" spans="2:8" ht="39" customHeight="1" x14ac:dyDescent="0.25"/>
  </sheetData>
  <mergeCells count="68">
    <mergeCell ref="B35:G35"/>
    <mergeCell ref="B36:G37"/>
    <mergeCell ref="H36:H37"/>
    <mergeCell ref="A24:V24"/>
    <mergeCell ref="A25:A26"/>
    <mergeCell ref="B25:B26"/>
    <mergeCell ref="C25:C26"/>
    <mergeCell ref="D25:D26"/>
    <mergeCell ref="E25:E26"/>
    <mergeCell ref="F25:F26"/>
    <mergeCell ref="G25:G26"/>
    <mergeCell ref="V25:V26"/>
    <mergeCell ref="F10:F11"/>
    <mergeCell ref="G10:G11"/>
    <mergeCell ref="V10:V11"/>
    <mergeCell ref="A1:V1"/>
    <mergeCell ref="F2:G2"/>
    <mergeCell ref="A4:V4"/>
    <mergeCell ref="A5:V5"/>
    <mergeCell ref="A6:A9"/>
    <mergeCell ref="B6:H6"/>
    <mergeCell ref="I6:U6"/>
    <mergeCell ref="V6:V9"/>
    <mergeCell ref="B7:D7"/>
    <mergeCell ref="E7:H7"/>
    <mergeCell ref="I7:U7"/>
    <mergeCell ref="B8:U8"/>
    <mergeCell ref="E16:E17"/>
    <mergeCell ref="A10:A11"/>
    <mergeCell ref="B10:B11"/>
    <mergeCell ref="C10:C11"/>
    <mergeCell ref="D10:D11"/>
    <mergeCell ref="A15:V15"/>
    <mergeCell ref="A12:V12"/>
    <mergeCell ref="A13:A14"/>
    <mergeCell ref="B13:B14"/>
    <mergeCell ref="C13:C14"/>
    <mergeCell ref="D13:D14"/>
    <mergeCell ref="E13:E14"/>
    <mergeCell ref="F13:F14"/>
    <mergeCell ref="G13:G14"/>
    <mergeCell ref="V13:V14"/>
    <mergeCell ref="E10:E11"/>
    <mergeCell ref="F16:F17"/>
    <mergeCell ref="G16:G17"/>
    <mergeCell ref="V16:V17"/>
    <mergeCell ref="A18:V18"/>
    <mergeCell ref="A19:A20"/>
    <mergeCell ref="B19:B20"/>
    <mergeCell ref="C19:C20"/>
    <mergeCell ref="D19:D20"/>
    <mergeCell ref="E19:E20"/>
    <mergeCell ref="F19:F20"/>
    <mergeCell ref="G19:G20"/>
    <mergeCell ref="V19:V20"/>
    <mergeCell ref="A16:A17"/>
    <mergeCell ref="B16:B17"/>
    <mergeCell ref="C16:C17"/>
    <mergeCell ref="D16:D17"/>
    <mergeCell ref="F22:F23"/>
    <mergeCell ref="G22:G23"/>
    <mergeCell ref="V22:V23"/>
    <mergeCell ref="B34:H34"/>
    <mergeCell ref="A22:A23"/>
    <mergeCell ref="B22:B23"/>
    <mergeCell ref="C22:C23"/>
    <mergeCell ref="D22:D23"/>
    <mergeCell ref="E22:E23"/>
  </mergeCells>
  <conditionalFormatting sqref="V10">
    <cfRule type="cellIs" dxfId="186" priority="21" operator="greaterThan">
      <formula>95%</formula>
    </cfRule>
    <cfRule type="cellIs" dxfId="185" priority="22" operator="greaterThanOrEqual">
      <formula>90%</formula>
    </cfRule>
    <cfRule type="cellIs" dxfId="184" priority="23" operator="lessThan">
      <formula>89.99%</formula>
    </cfRule>
  </conditionalFormatting>
  <conditionalFormatting sqref="V13">
    <cfRule type="cellIs" dxfId="183" priority="18" operator="greaterThan">
      <formula>95%</formula>
    </cfRule>
    <cfRule type="cellIs" dxfId="182" priority="19" operator="greaterThanOrEqual">
      <formula>90%</formula>
    </cfRule>
    <cfRule type="cellIs" dxfId="181" priority="20" operator="lessThan">
      <formula>89.99%</formula>
    </cfRule>
  </conditionalFormatting>
  <conditionalFormatting sqref="V19">
    <cfRule type="cellIs" dxfId="180" priority="12" operator="greaterThan">
      <formula>95%</formula>
    </cfRule>
    <cfRule type="cellIs" dxfId="179" priority="13" operator="greaterThanOrEqual">
      <formula>90%</formula>
    </cfRule>
    <cfRule type="cellIs" dxfId="178" priority="14" operator="lessThan">
      <formula>89.99%</formula>
    </cfRule>
  </conditionalFormatting>
  <conditionalFormatting sqref="V22">
    <cfRule type="cellIs" dxfId="177" priority="4" operator="greaterThanOrEqual">
      <formula>100%</formula>
    </cfRule>
    <cfRule type="cellIs" dxfId="176" priority="5" operator="lessThan">
      <formula>99.99%</formula>
    </cfRule>
  </conditionalFormatting>
  <conditionalFormatting sqref="V25">
    <cfRule type="cellIs" dxfId="175" priority="6" operator="greaterThan">
      <formula>95%</formula>
    </cfRule>
    <cfRule type="cellIs" dxfId="174" priority="7" operator="greaterThanOrEqual">
      <formula>90%</formula>
    </cfRule>
    <cfRule type="cellIs" dxfId="173" priority="8" operator="lessThan">
      <formula>89.99%</formula>
    </cfRule>
  </conditionalFormatting>
  <conditionalFormatting sqref="V16">
    <cfRule type="cellIs" dxfId="172" priority="1" operator="greaterThan">
      <formula>95%</formula>
    </cfRule>
    <cfRule type="cellIs" dxfId="171" priority="2" operator="greaterThanOrEqual">
      <formula>90%</formula>
    </cfRule>
    <cfRule type="cellIs" dxfId="170" priority="3" operator="lessThan">
      <formula>89.99%</formula>
    </cfRule>
  </conditionalFormatting>
  <conditionalFormatting sqref="I21:U21">
    <cfRule type="colorScale" priority="539">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014236B6-D22D-4C07-9897-3F25BDAB671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54A1A-58B2-4969-BDEA-3F22B541882C}">
  <sheetPr>
    <tabColor theme="8"/>
  </sheetPr>
  <dimension ref="A1:AH48"/>
  <sheetViews>
    <sheetView showGridLines="0" topLeftCell="A13" zoomScale="55" zoomScaleNormal="55" workbookViewId="0">
      <selection activeCell="U13" sqref="U13:U14"/>
    </sheetView>
  </sheetViews>
  <sheetFormatPr baseColWidth="10" defaultColWidth="11.453125" defaultRowHeight="30" customHeight="1" x14ac:dyDescent="0.25"/>
  <cols>
    <col min="1" max="1" width="10.54296875" style="1" bestFit="1" customWidth="1"/>
    <col min="2" max="2" width="19.08984375" style="1" bestFit="1" customWidth="1"/>
    <col min="3" max="3" width="19.08984375" style="1" customWidth="1"/>
    <col min="4" max="4" width="14.36328125" style="1" customWidth="1"/>
    <col min="5" max="5" width="21" style="1" customWidth="1"/>
    <col min="6" max="6" width="12.90625" style="1" customWidth="1"/>
    <col min="7" max="7" width="10.36328125" style="1" bestFit="1" customWidth="1"/>
    <col min="8" max="8" width="14.54296875" style="1" customWidth="1"/>
    <col min="9" max="21" width="10.6328125" style="1" customWidth="1"/>
    <col min="22" max="22" width="22.6328125" style="1" customWidth="1"/>
    <col min="23" max="16384" width="11.453125" style="1"/>
  </cols>
  <sheetData>
    <row r="1" spans="1:34" ht="40.5" customHeight="1" x14ac:dyDescent="0.25">
      <c r="A1" s="58" t="str">
        <f>'PANEL DE CONTROL DISTRITAL'!A1:Q1</f>
        <v>INSTITUTO NACIONAL ELECTORAL
SISTEMA DE GESTIÓN DE LA CALIDAD
CIUDAD DE MÉXICO</v>
      </c>
      <c r="B1" s="58"/>
      <c r="C1" s="58"/>
      <c r="D1" s="58"/>
      <c r="E1" s="58"/>
      <c r="F1" s="58"/>
      <c r="G1" s="58"/>
      <c r="H1" s="58"/>
      <c r="I1" s="58"/>
      <c r="J1" s="58"/>
      <c r="K1" s="58"/>
      <c r="L1" s="58"/>
      <c r="M1" s="58"/>
      <c r="N1" s="58"/>
      <c r="O1" s="58"/>
      <c r="P1" s="58"/>
      <c r="Q1" s="58"/>
      <c r="R1" s="58"/>
      <c r="S1" s="58"/>
      <c r="T1" s="58"/>
      <c r="U1" s="58"/>
      <c r="V1" s="58"/>
    </row>
    <row r="2" spans="1:34" ht="33.75" customHeight="1" x14ac:dyDescent="0.25">
      <c r="A2" s="12"/>
      <c r="B2" s="12"/>
      <c r="C2" s="12"/>
      <c r="D2" s="9" t="s">
        <v>13</v>
      </c>
      <c r="E2" s="9">
        <v>15</v>
      </c>
      <c r="F2" s="60" t="s">
        <v>14</v>
      </c>
      <c r="G2" s="60"/>
      <c r="H2" s="22">
        <v>91551</v>
      </c>
      <c r="I2" s="21"/>
      <c r="J2" s="21"/>
      <c r="K2" s="21"/>
      <c r="L2" s="21"/>
      <c r="M2" s="21"/>
      <c r="N2" s="21"/>
      <c r="O2" s="12"/>
      <c r="P2" s="12"/>
      <c r="Q2" s="12"/>
      <c r="R2" s="12"/>
      <c r="S2" s="12"/>
      <c r="T2" s="12"/>
      <c r="U2" s="12"/>
      <c r="V2" s="53"/>
      <c r="W2" s="17"/>
    </row>
    <row r="3" spans="1:34" ht="11.25" customHeight="1" thickBot="1" x14ac:dyDescent="0.3">
      <c r="A3" s="12"/>
      <c r="B3" s="6"/>
      <c r="C3" s="6"/>
      <c r="D3" s="6"/>
      <c r="E3" s="6"/>
      <c r="F3" s="6"/>
      <c r="G3" s="6"/>
      <c r="H3" s="6"/>
      <c r="I3" s="6"/>
      <c r="J3" s="6"/>
      <c r="K3" s="6"/>
      <c r="L3" s="6"/>
      <c r="M3" s="6"/>
      <c r="N3" s="6"/>
      <c r="O3" s="6"/>
      <c r="P3" s="6"/>
      <c r="Q3" s="6"/>
      <c r="R3" s="6"/>
      <c r="S3" s="6"/>
      <c r="T3" s="6"/>
      <c r="U3" s="6"/>
    </row>
    <row r="4" spans="1:34" ht="30" customHeight="1" thickTop="1" thickBot="1" x14ac:dyDescent="0.3">
      <c r="A4" s="87" t="s">
        <v>15</v>
      </c>
      <c r="B4" s="88"/>
      <c r="C4" s="88"/>
      <c r="D4" s="88"/>
      <c r="E4" s="88"/>
      <c r="F4" s="88"/>
      <c r="G4" s="88"/>
      <c r="H4" s="88"/>
      <c r="I4" s="88"/>
      <c r="J4" s="88"/>
      <c r="K4" s="88"/>
      <c r="L4" s="88"/>
      <c r="M4" s="88"/>
      <c r="N4" s="88"/>
      <c r="O4" s="88"/>
      <c r="P4" s="88"/>
      <c r="Q4" s="88"/>
      <c r="R4" s="88"/>
      <c r="S4" s="88"/>
      <c r="T4" s="88"/>
      <c r="U4" s="88"/>
      <c r="V4" s="89"/>
      <c r="X4" s="20"/>
    </row>
    <row r="5" spans="1:34" ht="5.25" customHeight="1" thickTop="1" thickBot="1" x14ac:dyDescent="0.3">
      <c r="A5" s="90"/>
      <c r="B5" s="91"/>
      <c r="C5" s="91"/>
      <c r="D5" s="91"/>
      <c r="E5" s="91"/>
      <c r="F5" s="91"/>
      <c r="G5" s="91"/>
      <c r="H5" s="91"/>
      <c r="I5" s="91"/>
      <c r="J5" s="91"/>
      <c r="K5" s="91"/>
      <c r="L5" s="91"/>
      <c r="M5" s="91"/>
      <c r="N5" s="91"/>
      <c r="O5" s="91"/>
      <c r="P5" s="91"/>
      <c r="Q5" s="91"/>
      <c r="R5" s="91"/>
      <c r="S5" s="91"/>
      <c r="T5" s="91"/>
      <c r="U5" s="91"/>
      <c r="V5" s="92"/>
    </row>
    <row r="6" spans="1:34" ht="18" customHeight="1" thickTop="1" thickBot="1" x14ac:dyDescent="0.3">
      <c r="A6" s="84" t="str">
        <f>'PANEL DE CONTROL DISTRITAL'!A6</f>
        <v>Número</v>
      </c>
      <c r="B6" s="85" t="str">
        <f>'PANEL DE CONTROL DISTRITAL'!B6</f>
        <v xml:space="preserve">PROCESOS SUSTANTIVOS E INDICADORES </v>
      </c>
      <c r="C6" s="85"/>
      <c r="D6" s="85"/>
      <c r="E6" s="85"/>
      <c r="F6" s="85"/>
      <c r="G6" s="85"/>
      <c r="H6" s="85"/>
      <c r="I6" s="93" t="s">
        <v>11</v>
      </c>
      <c r="J6" s="93"/>
      <c r="K6" s="93"/>
      <c r="L6" s="93"/>
      <c r="M6" s="93"/>
      <c r="N6" s="93"/>
      <c r="O6" s="93"/>
      <c r="P6" s="93"/>
      <c r="Q6" s="93"/>
      <c r="R6" s="93"/>
      <c r="S6" s="93"/>
      <c r="T6" s="93"/>
      <c r="U6" s="93"/>
      <c r="V6" s="86" t="s">
        <v>7</v>
      </c>
    </row>
    <row r="7" spans="1:34" ht="17.25" customHeight="1" thickTop="1" thickBot="1" x14ac:dyDescent="0.3">
      <c r="A7" s="84"/>
      <c r="B7" s="85" t="str">
        <f>'PANEL DE CONTROL DISTRITAL'!B7</f>
        <v>DESCRIPCIÓN</v>
      </c>
      <c r="C7" s="85"/>
      <c r="D7" s="85"/>
      <c r="E7" s="85" t="str">
        <f>'PANEL DE CONTROL DISTRITAL'!E7</f>
        <v>MEDICIÓN</v>
      </c>
      <c r="F7" s="85"/>
      <c r="G7" s="85"/>
      <c r="H7" s="85"/>
      <c r="I7" s="94" t="s">
        <v>57</v>
      </c>
      <c r="J7" s="94"/>
      <c r="K7" s="94"/>
      <c r="L7" s="94"/>
      <c r="M7" s="94"/>
      <c r="N7" s="94"/>
      <c r="O7" s="94"/>
      <c r="P7" s="94"/>
      <c r="Q7" s="94"/>
      <c r="R7" s="94"/>
      <c r="S7" s="94"/>
      <c r="T7" s="94"/>
      <c r="U7" s="94"/>
      <c r="V7" s="86"/>
    </row>
    <row r="8" spans="1:34" ht="5.25" customHeight="1" thickTop="1" thickBot="1" x14ac:dyDescent="0.3">
      <c r="A8" s="84"/>
      <c r="B8" s="95"/>
      <c r="C8" s="96"/>
      <c r="D8" s="96"/>
      <c r="E8" s="96"/>
      <c r="F8" s="96"/>
      <c r="G8" s="96"/>
      <c r="H8" s="96"/>
      <c r="I8" s="96"/>
      <c r="J8" s="96"/>
      <c r="K8" s="96"/>
      <c r="L8" s="96"/>
      <c r="M8" s="96"/>
      <c r="N8" s="96"/>
      <c r="O8" s="96"/>
      <c r="P8" s="96"/>
      <c r="Q8" s="96"/>
      <c r="R8" s="96"/>
      <c r="S8" s="96"/>
      <c r="T8" s="96"/>
      <c r="U8" s="96"/>
      <c r="V8" s="86"/>
    </row>
    <row r="9" spans="1:34" s="2" customFormat="1" ht="29.25" customHeight="1" thickTop="1" thickBot="1" x14ac:dyDescent="0.3">
      <c r="A9" s="8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36" t="str">
        <f>'PANEL DE CONTROL DISTRITAL'!H8</f>
        <v>Nominativo</v>
      </c>
      <c r="I9" s="29" t="str">
        <f>'090151'!I9</f>
        <v>2024-28</v>
      </c>
      <c r="J9" s="29" t="str">
        <f>'090151'!J9</f>
        <v>2024-29</v>
      </c>
      <c r="K9" s="29" t="str">
        <f>'090151'!K9</f>
        <v>2024-30</v>
      </c>
      <c r="L9" s="29" t="str">
        <f>'090151'!L9</f>
        <v>2024-31</v>
      </c>
      <c r="M9" s="29" t="str">
        <f>'090151'!M9</f>
        <v>2024-32</v>
      </c>
      <c r="N9" s="29" t="str">
        <f>'090151'!N9</f>
        <v>2024-33</v>
      </c>
      <c r="O9" s="29" t="str">
        <f>'090151'!O9</f>
        <v>2024-34</v>
      </c>
      <c r="P9" s="29" t="str">
        <f>'090151'!P9</f>
        <v>2024-35</v>
      </c>
      <c r="Q9" s="29" t="str">
        <f>'090151'!Q9</f>
        <v>2024-36</v>
      </c>
      <c r="R9" s="29" t="str">
        <f>'090151'!R9</f>
        <v>2024-37</v>
      </c>
      <c r="S9" s="29" t="str">
        <f>'090151'!S9</f>
        <v>2024-38</v>
      </c>
      <c r="T9" s="29" t="str">
        <f>'090151'!T9</f>
        <v>2024-39</v>
      </c>
      <c r="U9" s="29" t="str">
        <f>'090151'!U9</f>
        <v>2024-40</v>
      </c>
      <c r="V9" s="86"/>
    </row>
    <row r="10" spans="1:34" s="2" customFormat="1" ht="50.15" customHeight="1" thickTop="1" thickBot="1" x14ac:dyDescent="0.3">
      <c r="A10" s="98">
        <f>'PANEL DE CONTROL DISTRITAL'!A9</f>
        <v>1</v>
      </c>
      <c r="B10" s="100" t="str">
        <f>'PANEL DE CONTROL DISTRITAL'!B9</f>
        <v>Entrevista</v>
      </c>
      <c r="C10" s="97" t="str">
        <f>'PANEL DE CONTROL DISTRITAL'!C9</f>
        <v xml:space="preserve"> Auxiliar de Atención Ciudadana</v>
      </c>
      <c r="D10" s="101" t="str">
        <f>'PANEL DE CONTROL DISTRITAL'!D9</f>
        <v>Fichas requisitadas correctamente.</v>
      </c>
      <c r="E10" s="97" t="str">
        <f>'PANEL DE CONTROL DISTRITAL'!E9</f>
        <v>(Fichas requisitadas correctamente / Fichas revisadas en la muestra del 10%) x 100</v>
      </c>
      <c r="F10" s="102" t="str">
        <f>'PANEL DE CONTROL DISTRITAL'!F9</f>
        <v>Semanal (remesa)</v>
      </c>
      <c r="G10" s="103">
        <f>'PANEL DE CONTROL DISTRITAL'!G9</f>
        <v>0.9</v>
      </c>
      <c r="H10" s="27" t="str">
        <f>'PANEL DE CONTROL DISTRITAL'!H9</f>
        <v>Fichas requistadas correctamente</v>
      </c>
      <c r="I10" s="25">
        <v>42</v>
      </c>
      <c r="J10" s="25">
        <v>120</v>
      </c>
      <c r="K10" s="25">
        <v>106</v>
      </c>
      <c r="L10" s="25">
        <v>108</v>
      </c>
      <c r="M10" s="25">
        <v>107</v>
      </c>
      <c r="N10" s="25">
        <v>113</v>
      </c>
      <c r="O10" s="25">
        <v>112</v>
      </c>
      <c r="P10" s="25">
        <v>110</v>
      </c>
      <c r="Q10" s="25">
        <v>114</v>
      </c>
      <c r="R10" s="25">
        <v>113</v>
      </c>
      <c r="S10" s="25">
        <v>108</v>
      </c>
      <c r="T10" s="25">
        <v>108</v>
      </c>
      <c r="U10" s="25">
        <v>108</v>
      </c>
      <c r="V10" s="99">
        <f>IFERROR(SUM(I10:U10)/SUM(I11:U11),0)</f>
        <v>1</v>
      </c>
    </row>
    <row r="11" spans="1:34" s="2" customFormat="1" ht="50.15" customHeight="1" thickTop="1" thickBot="1" x14ac:dyDescent="0.3">
      <c r="A11" s="98"/>
      <c r="B11" s="100"/>
      <c r="C11" s="97"/>
      <c r="D11" s="101"/>
      <c r="E11" s="97"/>
      <c r="F11" s="102"/>
      <c r="G11" s="103"/>
      <c r="H11" s="27" t="str">
        <f>'PANEL DE CONTROL DISTRITAL'!H10</f>
        <v>Fichas revisadas en la Muestra del 10%</v>
      </c>
      <c r="I11" s="37">
        <v>42</v>
      </c>
      <c r="J11" s="37">
        <v>120</v>
      </c>
      <c r="K11" s="37">
        <v>106</v>
      </c>
      <c r="L11" s="37">
        <v>108</v>
      </c>
      <c r="M11" s="37">
        <v>107</v>
      </c>
      <c r="N11" s="37">
        <v>113</v>
      </c>
      <c r="O11" s="37">
        <v>112</v>
      </c>
      <c r="P11" s="37">
        <v>110</v>
      </c>
      <c r="Q11" s="37">
        <v>114</v>
      </c>
      <c r="R11" s="37">
        <v>113</v>
      </c>
      <c r="S11" s="37">
        <v>108</v>
      </c>
      <c r="T11" s="37">
        <v>108</v>
      </c>
      <c r="U11" s="37">
        <v>108</v>
      </c>
      <c r="V11" s="99"/>
    </row>
    <row r="12" spans="1:34" s="39" customFormat="1" ht="8.15" customHeight="1" thickTop="1" thickBot="1" x14ac:dyDescent="0.3">
      <c r="A12" s="98"/>
      <c r="B12" s="98"/>
      <c r="C12" s="98"/>
      <c r="D12" s="98"/>
      <c r="E12" s="98"/>
      <c r="F12" s="98"/>
      <c r="G12" s="98"/>
      <c r="H12" s="98"/>
      <c r="I12" s="98"/>
      <c r="J12" s="98"/>
      <c r="K12" s="98"/>
      <c r="L12" s="98"/>
      <c r="M12" s="98"/>
      <c r="N12" s="98"/>
      <c r="O12" s="98"/>
      <c r="P12" s="98"/>
      <c r="Q12" s="98"/>
      <c r="R12" s="98"/>
      <c r="S12" s="98"/>
      <c r="T12" s="98"/>
      <c r="U12" s="98"/>
      <c r="V12" s="98"/>
      <c r="W12" s="38"/>
      <c r="X12" s="38"/>
      <c r="Y12" s="38"/>
      <c r="Z12" s="38"/>
      <c r="AA12" s="38"/>
      <c r="AB12" s="38"/>
      <c r="AC12" s="38"/>
      <c r="AD12" s="38"/>
      <c r="AE12" s="38"/>
      <c r="AF12" s="38"/>
      <c r="AG12" s="38"/>
      <c r="AH12" s="38"/>
    </row>
    <row r="13" spans="1:34" s="3" customFormat="1" ht="50.15" customHeight="1" thickTop="1" thickBot="1" x14ac:dyDescent="0.3">
      <c r="A13" s="98">
        <f>'PANEL DE CONTROL DISTRITAL'!A12</f>
        <v>2</v>
      </c>
      <c r="B13" s="100" t="str">
        <f>'PANEL DE CONTROL DISTRITAL'!B12</f>
        <v>Trámite</v>
      </c>
      <c r="C13" s="97" t="str">
        <f>'PANEL DE CONTROL DISTRITAL'!C12</f>
        <v>Operador de Equipo Tecnológico</v>
      </c>
      <c r="D13" s="101" t="str">
        <f>'PANEL DE CONTROL DISTRITAL'!D12</f>
        <v>Trámites exitosos.</v>
      </c>
      <c r="E13" s="97" t="str">
        <f>'PANEL DE CONTROL DISTRITAL'!E12</f>
        <v>(Número de trámites exitosos / Número de trámites aplicados) x 100</v>
      </c>
      <c r="F13" s="102" t="str">
        <f>'PANEL DE CONTROL DISTRITAL'!F12</f>
        <v>Semanal (remesa)</v>
      </c>
      <c r="G13" s="103">
        <f>'PANEL DE CONTROL DISTRITAL'!G12</f>
        <v>0.9</v>
      </c>
      <c r="H13" s="27" t="str">
        <f>'PANEL DE CONTROL DISTRITAL'!H12</f>
        <v>Número de trámites exitosos</v>
      </c>
      <c r="I13" s="25">
        <v>415</v>
      </c>
      <c r="J13" s="25">
        <v>1176</v>
      </c>
      <c r="K13" s="25">
        <v>1053</v>
      </c>
      <c r="L13" s="25">
        <v>1059</v>
      </c>
      <c r="M13" s="25">
        <v>1056</v>
      </c>
      <c r="N13" s="25">
        <v>1114</v>
      </c>
      <c r="O13" s="25">
        <v>1111</v>
      </c>
      <c r="P13" s="25">
        <v>1086</v>
      </c>
      <c r="Q13" s="25">
        <v>1131</v>
      </c>
      <c r="R13" s="25">
        <v>1128</v>
      </c>
      <c r="S13" s="25">
        <v>1071</v>
      </c>
      <c r="T13" s="25">
        <v>1075</v>
      </c>
      <c r="U13" s="25">
        <v>1072</v>
      </c>
      <c r="V13" s="99">
        <f>IFERROR(SUM(I13:U13)/SUM(I14:U14),0)</f>
        <v>0.99779038079104365</v>
      </c>
    </row>
    <row r="14" spans="1:34" s="3" customFormat="1" ht="50.15" customHeight="1" thickTop="1" thickBot="1" x14ac:dyDescent="0.3">
      <c r="A14" s="98"/>
      <c r="B14" s="100"/>
      <c r="C14" s="97"/>
      <c r="D14" s="101"/>
      <c r="E14" s="97"/>
      <c r="F14" s="102"/>
      <c r="G14" s="103"/>
      <c r="H14" s="27" t="str">
        <f>'PANEL DE CONTROL DISTRITAL'!H13</f>
        <v>Número de trámites aplicados</v>
      </c>
      <c r="I14" s="37">
        <v>417</v>
      </c>
      <c r="J14" s="37">
        <v>1178</v>
      </c>
      <c r="K14" s="37">
        <v>1053</v>
      </c>
      <c r="L14" s="37">
        <v>1062</v>
      </c>
      <c r="M14" s="37">
        <v>1057</v>
      </c>
      <c r="N14" s="37">
        <v>1117</v>
      </c>
      <c r="O14" s="37">
        <v>1115</v>
      </c>
      <c r="P14" s="37">
        <v>1088</v>
      </c>
      <c r="Q14" s="37">
        <v>1135</v>
      </c>
      <c r="R14" s="37">
        <v>1129</v>
      </c>
      <c r="S14" s="37">
        <v>1075</v>
      </c>
      <c r="T14" s="37">
        <v>1077</v>
      </c>
      <c r="U14" s="37">
        <v>1074</v>
      </c>
      <c r="V14" s="99"/>
    </row>
    <row r="15" spans="1:34" s="39" customFormat="1" ht="8.15" customHeight="1" thickTop="1" thickBot="1" x14ac:dyDescent="0.3">
      <c r="A15" s="98"/>
      <c r="B15" s="98"/>
      <c r="C15" s="98"/>
      <c r="D15" s="98"/>
      <c r="E15" s="98"/>
      <c r="F15" s="98"/>
      <c r="G15" s="98"/>
      <c r="H15" s="98"/>
      <c r="I15" s="98"/>
      <c r="J15" s="98"/>
      <c r="K15" s="98"/>
      <c r="L15" s="98"/>
      <c r="M15" s="98"/>
      <c r="N15" s="98"/>
      <c r="O15" s="98"/>
      <c r="P15" s="98"/>
      <c r="Q15" s="98"/>
      <c r="R15" s="98"/>
      <c r="S15" s="98"/>
      <c r="T15" s="98"/>
      <c r="U15" s="98"/>
      <c r="V15" s="98"/>
      <c r="W15" s="38"/>
      <c r="X15" s="38"/>
      <c r="Y15" s="38"/>
      <c r="Z15" s="38"/>
      <c r="AA15" s="38"/>
      <c r="AB15" s="38"/>
      <c r="AC15" s="38"/>
      <c r="AD15" s="38"/>
      <c r="AE15" s="38"/>
      <c r="AF15" s="38"/>
      <c r="AG15" s="38"/>
      <c r="AH15" s="38"/>
    </row>
    <row r="16" spans="1:34" s="3" customFormat="1" ht="50.15" customHeight="1" thickTop="1" thickBot="1" x14ac:dyDescent="0.3">
      <c r="A16" s="98">
        <f>'PANEL DE CONTROL DISTRITAL'!A15</f>
        <v>3</v>
      </c>
      <c r="B16" s="100" t="str">
        <f>'PANEL DE CONTROL DISTRITAL'!B15</f>
        <v>Transferencia de la Información.</v>
      </c>
      <c r="C16" s="97" t="str">
        <f>'PANEL DE CONTROL DISTRITAL'!C15</f>
        <v>Responsable de Módulo</v>
      </c>
      <c r="D16" s="101" t="str">
        <f>'PANEL DE CONTROL DISTRITAL'!D15</f>
        <v>Reenvíos exitosos.</v>
      </c>
      <c r="E16" s="97" t="str">
        <f>'PANEL DE CONTROL DISTRITAL'!E15</f>
        <v>(Ejecución de los scripts de reenvío de notificaciones / Solicitud de reenvíos de scripts requeridos) x100</v>
      </c>
      <c r="F16" s="102" t="str">
        <f>'PANEL DE CONTROL DISTRITAL'!F15</f>
        <v>Semanal (remesa)</v>
      </c>
      <c r="G16" s="103">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99">
        <f>IFERROR(SUM(I16:U16)/SUM(I17:U17),1)</f>
        <v>1</v>
      </c>
    </row>
    <row r="17" spans="1:34" s="3" customFormat="1" ht="50.15" customHeight="1" thickTop="1" thickBot="1" x14ac:dyDescent="0.3">
      <c r="A17" s="98"/>
      <c r="B17" s="100"/>
      <c r="C17" s="97"/>
      <c r="D17" s="101"/>
      <c r="E17" s="97"/>
      <c r="F17" s="102"/>
      <c r="G17" s="103"/>
      <c r="H17" s="27" t="str">
        <f>'PANEL DE CONTROL DISTRITAL'!H16</f>
        <v>Solicitud de reevíos de scripts requeridos</v>
      </c>
      <c r="I17" s="37">
        <v>0</v>
      </c>
      <c r="J17" s="37">
        <v>0</v>
      </c>
      <c r="K17" s="37">
        <v>0</v>
      </c>
      <c r="L17" s="37">
        <v>0</v>
      </c>
      <c r="M17" s="37">
        <v>0</v>
      </c>
      <c r="N17" s="37">
        <v>0</v>
      </c>
      <c r="O17" s="37">
        <v>0</v>
      </c>
      <c r="P17" s="37">
        <v>0</v>
      </c>
      <c r="Q17" s="37">
        <v>0</v>
      </c>
      <c r="R17" s="37">
        <v>0</v>
      </c>
      <c r="S17" s="37">
        <v>0</v>
      </c>
      <c r="T17" s="37">
        <v>0</v>
      </c>
      <c r="U17" s="37">
        <v>0</v>
      </c>
      <c r="V17" s="99"/>
    </row>
    <row r="18" spans="1:34" s="39" customFormat="1" ht="8.15" customHeight="1" thickTop="1" thickBot="1" x14ac:dyDescent="0.3">
      <c r="A18" s="98"/>
      <c r="B18" s="98"/>
      <c r="C18" s="98"/>
      <c r="D18" s="98"/>
      <c r="E18" s="98"/>
      <c r="F18" s="98"/>
      <c r="G18" s="98"/>
      <c r="H18" s="98"/>
      <c r="I18" s="98"/>
      <c r="J18" s="98"/>
      <c r="K18" s="98"/>
      <c r="L18" s="98"/>
      <c r="M18" s="98"/>
      <c r="N18" s="98"/>
      <c r="O18" s="98"/>
      <c r="P18" s="98"/>
      <c r="Q18" s="98"/>
      <c r="R18" s="98"/>
      <c r="S18" s="98"/>
      <c r="T18" s="98"/>
      <c r="U18" s="98"/>
      <c r="V18" s="98"/>
      <c r="W18" s="38"/>
      <c r="X18" s="38"/>
      <c r="Y18" s="38"/>
      <c r="Z18" s="38"/>
      <c r="AA18" s="38"/>
      <c r="AB18" s="38"/>
      <c r="AC18" s="38"/>
      <c r="AD18" s="38"/>
      <c r="AE18" s="38"/>
      <c r="AF18" s="38"/>
      <c r="AG18" s="38"/>
      <c r="AH18" s="38"/>
    </row>
    <row r="19" spans="1:34" s="3" customFormat="1" ht="50.15" customHeight="1" thickTop="1" thickBot="1" x14ac:dyDescent="0.3">
      <c r="A19" s="98">
        <f>'PANEL DE CONTROL DISTRITAL'!A18</f>
        <v>4</v>
      </c>
      <c r="B19" s="100" t="str">
        <f>'PANEL DE CONTROL DISTRITAL'!B18</f>
        <v>Conciliación de Credenciales para Votar.</v>
      </c>
      <c r="C19" s="97" t="str">
        <f>'PANEL DE CONTROL DISTRITAL'!C18</f>
        <v>Responsable de Módulo</v>
      </c>
      <c r="D19" s="101" t="str">
        <f>'PANEL DE CONTROL DISTRITAL'!D18</f>
        <v>Credenciales disponibles para entrega.</v>
      </c>
      <c r="E19" s="97" t="str">
        <f>'PANEL DE CONTROL DISTRITAL'!E18</f>
        <v>[(Credenciales recibidas - Credenciales inconsistentes) / Credenciales recibidas] x 100</v>
      </c>
      <c r="F19" s="102" t="str">
        <f>'PANEL DE CONTROL DISTRITAL'!F18</f>
        <v>Semanal (remesa)</v>
      </c>
      <c r="G19" s="103">
        <f>'PANEL DE CONTROL DISTRITAL'!G18</f>
        <v>0.9</v>
      </c>
      <c r="H19" s="27" t="str">
        <f>'PANEL DE CONTROL DISTRITAL'!H18</f>
        <v xml:space="preserve">Credenciales Recibidas - Credenciales inconsistentes </v>
      </c>
      <c r="I19" s="25">
        <v>226</v>
      </c>
      <c r="J19" s="25">
        <v>848</v>
      </c>
      <c r="K19" s="25">
        <v>1083</v>
      </c>
      <c r="L19" s="25">
        <v>1046</v>
      </c>
      <c r="M19" s="25">
        <v>1063</v>
      </c>
      <c r="N19" s="25">
        <v>1102</v>
      </c>
      <c r="O19" s="25">
        <v>1116</v>
      </c>
      <c r="P19" s="25">
        <v>1094</v>
      </c>
      <c r="Q19" s="25">
        <v>908</v>
      </c>
      <c r="R19" s="25">
        <v>1326</v>
      </c>
      <c r="S19" s="25">
        <v>1099</v>
      </c>
      <c r="T19" s="25">
        <v>1077</v>
      </c>
      <c r="U19" s="25">
        <v>1068</v>
      </c>
      <c r="V19" s="99">
        <f>IFERROR(SUM(I19:U19)/SUM(I20:U20),0)</f>
        <v>1</v>
      </c>
    </row>
    <row r="20" spans="1:34" s="3" customFormat="1" ht="50.15" customHeight="1" thickTop="1" thickBot="1" x14ac:dyDescent="0.3">
      <c r="A20" s="98"/>
      <c r="B20" s="100"/>
      <c r="C20" s="97"/>
      <c r="D20" s="101"/>
      <c r="E20" s="97"/>
      <c r="F20" s="102"/>
      <c r="G20" s="103"/>
      <c r="H20" s="27" t="str">
        <f>'PANEL DE CONTROL DISTRITAL'!H19</f>
        <v xml:space="preserve">Credenciales recibidas </v>
      </c>
      <c r="I20" s="37">
        <v>226</v>
      </c>
      <c r="J20" s="37">
        <v>848</v>
      </c>
      <c r="K20" s="37">
        <v>1083</v>
      </c>
      <c r="L20" s="37">
        <v>1046</v>
      </c>
      <c r="M20" s="37">
        <v>1063</v>
      </c>
      <c r="N20" s="37">
        <v>1102</v>
      </c>
      <c r="O20" s="37">
        <v>1116</v>
      </c>
      <c r="P20" s="37">
        <v>1094</v>
      </c>
      <c r="Q20" s="37">
        <v>908</v>
      </c>
      <c r="R20" s="37">
        <v>1326</v>
      </c>
      <c r="S20" s="37">
        <v>1099</v>
      </c>
      <c r="T20" s="37">
        <v>1077</v>
      </c>
      <c r="U20" s="37">
        <v>1068</v>
      </c>
      <c r="V20" s="99"/>
    </row>
    <row r="21" spans="1:34" s="39" customFormat="1" ht="8.15" customHeight="1" thickTop="1" thickBot="1" x14ac:dyDescent="0.3">
      <c r="A21" s="40"/>
      <c r="B21" s="41"/>
      <c r="C21" s="42"/>
      <c r="D21" s="43"/>
      <c r="E21" s="42"/>
      <c r="F21" s="44"/>
      <c r="G21" s="45"/>
      <c r="H21" s="46"/>
      <c r="I21" s="47"/>
      <c r="J21" s="47"/>
      <c r="K21" s="47"/>
      <c r="L21" s="47"/>
      <c r="M21" s="47"/>
      <c r="N21" s="47"/>
      <c r="O21" s="47"/>
      <c r="P21" s="47"/>
      <c r="Q21" s="47"/>
      <c r="R21" s="47"/>
      <c r="S21" s="47"/>
      <c r="T21" s="47"/>
      <c r="U21" s="47"/>
      <c r="V21" s="48"/>
      <c r="W21" s="38"/>
      <c r="X21" s="38"/>
      <c r="Y21" s="38"/>
      <c r="Z21" s="38"/>
      <c r="AA21" s="38"/>
      <c r="AB21" s="38"/>
      <c r="AC21" s="38"/>
      <c r="AD21" s="38"/>
      <c r="AE21" s="38"/>
      <c r="AF21" s="38"/>
      <c r="AG21" s="38"/>
      <c r="AH21" s="38"/>
    </row>
    <row r="22" spans="1:34" s="3" customFormat="1" ht="50.15" customHeight="1" thickTop="1" thickBot="1" x14ac:dyDescent="0.3">
      <c r="A22" s="98">
        <f>'PANEL DE CONTROL DISTRITAL'!A21</f>
        <v>5</v>
      </c>
      <c r="B22" s="100" t="str">
        <f>'PANEL DE CONTROL DISTRITAL'!B21</f>
        <v>Conciliación de Credenciales para Votar.</v>
      </c>
      <c r="C22" s="97" t="str">
        <f>'PANEL DE CONTROL DISTRITAL'!C21</f>
        <v>Responsable de Módulo</v>
      </c>
      <c r="D22" s="101" t="str">
        <f>'PANEL DE CONTROL DISTRITAL'!D21</f>
        <v>Arqueo de credenciales.</v>
      </c>
      <c r="E22" s="97" t="str">
        <f>'PANEL DE CONTROL DISTRITAL'!E21</f>
        <v>(Credenciales disponibles (físicas) / Credenciales disponibles registradas en SIIRFE-MAC) x 100</v>
      </c>
      <c r="F22" s="102" t="str">
        <f>'PANEL DE CONTROL DISTRITAL'!F21</f>
        <v>Semanal (remesa)</v>
      </c>
      <c r="G22" s="103">
        <f>'PANEL DE CONTROL DISTRITAL'!G21</f>
        <v>1</v>
      </c>
      <c r="H22" s="27" t="str">
        <f>'PANEL DE CONTROL DISTRITAL'!H21</f>
        <v>Credenciales disponibles (físicas)</v>
      </c>
      <c r="I22" s="25">
        <v>818</v>
      </c>
      <c r="J22" s="25">
        <v>1409</v>
      </c>
      <c r="K22" s="25">
        <v>1760</v>
      </c>
      <c r="L22" s="25">
        <v>1881</v>
      </c>
      <c r="M22" s="25">
        <v>1930</v>
      </c>
      <c r="N22" s="25">
        <v>2013</v>
      </c>
      <c r="O22" s="25">
        <v>2127</v>
      </c>
      <c r="P22" s="25">
        <v>2185</v>
      </c>
      <c r="Q22" s="25">
        <v>2012</v>
      </c>
      <c r="R22" s="25">
        <v>2240</v>
      </c>
      <c r="S22" s="25">
        <v>2225</v>
      </c>
      <c r="T22" s="25">
        <v>2199</v>
      </c>
      <c r="U22" s="25">
        <v>2213</v>
      </c>
      <c r="V22" s="99">
        <f>IFERROR(SUM(I22:U22)/SUM(I23:U23),0)</f>
        <v>1</v>
      </c>
    </row>
    <row r="23" spans="1:34" s="3" customFormat="1" ht="50.15" customHeight="1" thickTop="1" thickBot="1" x14ac:dyDescent="0.3">
      <c r="A23" s="98"/>
      <c r="B23" s="100"/>
      <c r="C23" s="97"/>
      <c r="D23" s="101"/>
      <c r="E23" s="97"/>
      <c r="F23" s="102"/>
      <c r="G23" s="103"/>
      <c r="H23" s="27" t="str">
        <f>'PANEL DE CONTROL DISTRITAL'!H22</f>
        <v>Credenciales disponibles registradas en SIIRFE</v>
      </c>
      <c r="I23" s="37">
        <v>818</v>
      </c>
      <c r="J23" s="37">
        <v>1409</v>
      </c>
      <c r="K23" s="37">
        <v>1760</v>
      </c>
      <c r="L23" s="37">
        <v>1881</v>
      </c>
      <c r="M23" s="37">
        <v>1930</v>
      </c>
      <c r="N23" s="37">
        <v>2013</v>
      </c>
      <c r="O23" s="37">
        <v>2127</v>
      </c>
      <c r="P23" s="37">
        <v>2185</v>
      </c>
      <c r="Q23" s="37">
        <v>2012</v>
      </c>
      <c r="R23" s="37">
        <v>2240</v>
      </c>
      <c r="S23" s="37">
        <v>2225</v>
      </c>
      <c r="T23" s="37">
        <v>2199</v>
      </c>
      <c r="U23" s="37">
        <v>2213</v>
      </c>
      <c r="V23" s="99"/>
    </row>
    <row r="24" spans="1:34" s="4" customFormat="1" ht="7.5" customHeight="1" thickTop="1" thickBot="1" x14ac:dyDescent="0.3">
      <c r="A24" s="98"/>
      <c r="B24" s="98"/>
      <c r="C24" s="98"/>
      <c r="D24" s="98"/>
      <c r="E24" s="98"/>
      <c r="F24" s="98"/>
      <c r="G24" s="98"/>
      <c r="H24" s="98"/>
      <c r="I24" s="98"/>
      <c r="J24" s="98"/>
      <c r="K24" s="98"/>
      <c r="L24" s="98"/>
      <c r="M24" s="98"/>
      <c r="N24" s="98"/>
      <c r="O24" s="98"/>
      <c r="P24" s="98"/>
      <c r="Q24" s="98"/>
      <c r="R24" s="98"/>
      <c r="S24" s="98"/>
      <c r="T24" s="98"/>
      <c r="U24" s="98"/>
      <c r="V24" s="98"/>
    </row>
    <row r="25" spans="1:34" ht="50.15" customHeight="1" thickTop="1" thickBot="1" x14ac:dyDescent="0.3">
      <c r="A25" s="98">
        <f>'PANEL DE CONTROL DISTRITAL'!A24</f>
        <v>6</v>
      </c>
      <c r="B25" s="100" t="str">
        <f>'PANEL DE CONTROL DISTRITAL'!B24</f>
        <v>Entrega de la Credencial para Votar.</v>
      </c>
      <c r="C25" s="97" t="str">
        <f>'PANEL DE CONTROL DISTRITAL'!C24</f>
        <v>Operador de Equipo Tecnológico</v>
      </c>
      <c r="D25" s="101" t="str">
        <f>'PANEL DE CONTROL DISTRITAL'!D24</f>
        <v>Efectividad de entrega de CPV en MAC.</v>
      </c>
      <c r="E25" s="97" t="str">
        <f>'PANEL DE CONTROL DISTRITAL'!E24</f>
        <v>(Total de credenciales entregadas / Total de ciudadanas y ciudadanos que acuden al MAC a recoger su credencial) x 100</v>
      </c>
      <c r="F25" s="102" t="str">
        <f>'PANEL DE CONTROL DISTRITAL'!F24</f>
        <v>Semanal (remesa)</v>
      </c>
      <c r="G25" s="103">
        <f>'PANEL DE CONTROL DISTRITAL'!G24</f>
        <v>0.9</v>
      </c>
      <c r="H25" s="27" t="str">
        <f>'PANEL DE CONTROL DISTRITAL'!H24</f>
        <v xml:space="preserve">Total de credenciales entregadas </v>
      </c>
      <c r="I25" s="25">
        <v>30</v>
      </c>
      <c r="J25" s="25">
        <v>257</v>
      </c>
      <c r="K25" s="25">
        <v>732</v>
      </c>
      <c r="L25" s="25">
        <v>925</v>
      </c>
      <c r="M25" s="25">
        <v>975</v>
      </c>
      <c r="N25" s="25">
        <v>1018</v>
      </c>
      <c r="O25" s="25">
        <v>1002</v>
      </c>
      <c r="P25" s="25">
        <v>1036</v>
      </c>
      <c r="Q25" s="25">
        <v>1081</v>
      </c>
      <c r="R25" s="25">
        <v>1086</v>
      </c>
      <c r="S25" s="25">
        <v>1114</v>
      </c>
      <c r="T25" s="25">
        <v>1103</v>
      </c>
      <c r="U25" s="25">
        <v>1054</v>
      </c>
      <c r="V25" s="99">
        <f>IFERROR(SUM(I25:U25)/SUM(I26:U26),0)</f>
        <v>0.99929953594256193</v>
      </c>
    </row>
    <row r="26" spans="1:34" ht="50.15" customHeight="1" thickTop="1" thickBot="1" x14ac:dyDescent="0.3">
      <c r="A26" s="98"/>
      <c r="B26" s="100"/>
      <c r="C26" s="97"/>
      <c r="D26" s="101"/>
      <c r="E26" s="97"/>
      <c r="F26" s="102"/>
      <c r="G26" s="103"/>
      <c r="H26" s="27" t="str">
        <f>'PANEL DE CONTROL DISTRITAL'!H25</f>
        <v xml:space="preserve"> Total de ciudadanos que acuden a MAC a recoger su credencial</v>
      </c>
      <c r="I26" s="37">
        <v>30</v>
      </c>
      <c r="J26" s="37">
        <v>257</v>
      </c>
      <c r="K26" s="37">
        <v>733</v>
      </c>
      <c r="L26" s="37">
        <v>925</v>
      </c>
      <c r="M26" s="37">
        <v>975</v>
      </c>
      <c r="N26" s="37">
        <v>1019</v>
      </c>
      <c r="O26" s="37">
        <v>1002</v>
      </c>
      <c r="P26" s="37">
        <v>1037</v>
      </c>
      <c r="Q26" s="37">
        <v>1082</v>
      </c>
      <c r="R26" s="37">
        <v>1086</v>
      </c>
      <c r="S26" s="37">
        <v>1114</v>
      </c>
      <c r="T26" s="37">
        <v>1105</v>
      </c>
      <c r="U26" s="37">
        <v>1056</v>
      </c>
      <c r="V26" s="99"/>
    </row>
    <row r="27" spans="1:34" ht="15.75" customHeight="1" thickTop="1" x14ac:dyDescent="0.25">
      <c r="B27" s="1" t="s">
        <v>19</v>
      </c>
      <c r="H27" s="49"/>
      <c r="I27" s="50"/>
      <c r="J27" s="50"/>
      <c r="K27" s="50"/>
      <c r="L27" s="50"/>
      <c r="M27" s="50"/>
      <c r="N27" s="50"/>
      <c r="O27" s="50"/>
      <c r="P27" s="50"/>
      <c r="Q27" s="50"/>
      <c r="R27" s="50"/>
      <c r="S27" s="50"/>
      <c r="T27" s="50"/>
      <c r="U27" s="50"/>
      <c r="V27" s="14"/>
    </row>
    <row r="28" spans="1:34" ht="15.75" customHeight="1" x14ac:dyDescent="0.25">
      <c r="H28" s="51"/>
    </row>
    <row r="29" spans="1:34" ht="15.75" customHeight="1" x14ac:dyDescent="0.25">
      <c r="H29" s="51"/>
    </row>
    <row r="30" spans="1:34" ht="15.75" customHeight="1" x14ac:dyDescent="0.25">
      <c r="H30" s="51"/>
    </row>
    <row r="31" spans="1:34" ht="39" customHeight="1" x14ac:dyDescent="0.25">
      <c r="H31" s="51"/>
    </row>
    <row r="32" spans="1:34" ht="30" customHeight="1" x14ac:dyDescent="0.25">
      <c r="H32" s="51"/>
    </row>
    <row r="33" spans="2:8" ht="30" customHeight="1" thickBot="1" x14ac:dyDescent="0.3">
      <c r="H33" s="51"/>
    </row>
    <row r="34" spans="2:8" ht="30" customHeight="1" thickTop="1" thickBot="1" x14ac:dyDescent="0.3">
      <c r="B34" s="110" t="s">
        <v>16</v>
      </c>
      <c r="C34" s="110"/>
      <c r="D34" s="110"/>
      <c r="E34" s="110"/>
      <c r="F34" s="110"/>
      <c r="G34" s="110"/>
      <c r="H34" s="110"/>
    </row>
    <row r="35" spans="2:8" ht="30" customHeight="1" thickTop="1" thickBot="1" x14ac:dyDescent="0.3">
      <c r="B35" s="111" t="s">
        <v>17</v>
      </c>
      <c r="C35" s="111"/>
      <c r="D35" s="111"/>
      <c r="E35" s="111"/>
      <c r="F35" s="111"/>
      <c r="G35" s="112"/>
      <c r="H35" s="55" t="s">
        <v>18</v>
      </c>
    </row>
    <row r="36" spans="2:8" ht="30" customHeight="1" thickTop="1" x14ac:dyDescent="0.25">
      <c r="B36" s="104"/>
      <c r="C36" s="105"/>
      <c r="D36" s="105"/>
      <c r="E36" s="105"/>
      <c r="F36" s="105"/>
      <c r="G36" s="106"/>
      <c r="H36" s="104"/>
    </row>
    <row r="37" spans="2:8" ht="30" customHeight="1" thickBot="1" x14ac:dyDescent="0.3">
      <c r="B37" s="107"/>
      <c r="C37" s="108"/>
      <c r="D37" s="108"/>
      <c r="E37" s="108"/>
      <c r="F37" s="108"/>
      <c r="G37" s="109"/>
      <c r="H37" s="107"/>
    </row>
    <row r="38" spans="2:8" ht="35.15" customHeight="1" thickTop="1" x14ac:dyDescent="0.25"/>
    <row r="39" spans="2:8" ht="8.15" customHeight="1" x14ac:dyDescent="0.25"/>
    <row r="40" spans="2:8" ht="35.15" customHeight="1" x14ac:dyDescent="0.25"/>
    <row r="41" spans="2:8" ht="35.15" customHeight="1" x14ac:dyDescent="0.25"/>
    <row r="42" spans="2:8" ht="8.15" customHeight="1" x14ac:dyDescent="0.25"/>
    <row r="43" spans="2:8" ht="35.15" customHeight="1" x14ac:dyDescent="0.25"/>
    <row r="44" spans="2:8" ht="43.5" customHeight="1" x14ac:dyDescent="0.25"/>
    <row r="45" spans="2:8" ht="8.15" customHeight="1" x14ac:dyDescent="0.25"/>
    <row r="46" spans="2:8" ht="35.15" customHeight="1" x14ac:dyDescent="0.25"/>
    <row r="47" spans="2:8" ht="35.15" customHeight="1" x14ac:dyDescent="0.25"/>
    <row r="48" spans="2:8" ht="39" customHeight="1" x14ac:dyDescent="0.25"/>
  </sheetData>
  <mergeCells count="68">
    <mergeCell ref="B35:G35"/>
    <mergeCell ref="B36:G37"/>
    <mergeCell ref="H36:H37"/>
    <mergeCell ref="A24:V24"/>
    <mergeCell ref="A25:A26"/>
    <mergeCell ref="B25:B26"/>
    <mergeCell ref="C25:C26"/>
    <mergeCell ref="D25:D26"/>
    <mergeCell ref="E25:E26"/>
    <mergeCell ref="F25:F26"/>
    <mergeCell ref="G25:G26"/>
    <mergeCell ref="V25:V26"/>
    <mergeCell ref="F10:F11"/>
    <mergeCell ref="G10:G11"/>
    <mergeCell ref="V10:V11"/>
    <mergeCell ref="A1:V1"/>
    <mergeCell ref="F2:G2"/>
    <mergeCell ref="A4:V4"/>
    <mergeCell ref="A5:V5"/>
    <mergeCell ref="A6:A9"/>
    <mergeCell ref="B6:H6"/>
    <mergeCell ref="I6:U6"/>
    <mergeCell ref="V6:V9"/>
    <mergeCell ref="B7:D7"/>
    <mergeCell ref="E7:H7"/>
    <mergeCell ref="I7:U7"/>
    <mergeCell ref="B8:U8"/>
    <mergeCell ref="E16:E17"/>
    <mergeCell ref="A10:A11"/>
    <mergeCell ref="B10:B11"/>
    <mergeCell ref="C10:C11"/>
    <mergeCell ref="D10:D11"/>
    <mergeCell ref="A15:V15"/>
    <mergeCell ref="A12:V12"/>
    <mergeCell ref="A13:A14"/>
    <mergeCell ref="B13:B14"/>
    <mergeCell ref="C13:C14"/>
    <mergeCell ref="D13:D14"/>
    <mergeCell ref="E13:E14"/>
    <mergeCell ref="F13:F14"/>
    <mergeCell ref="G13:G14"/>
    <mergeCell ref="V13:V14"/>
    <mergeCell ref="E10:E11"/>
    <mergeCell ref="F16:F17"/>
    <mergeCell ref="G16:G17"/>
    <mergeCell ref="V16:V17"/>
    <mergeCell ref="A18:V18"/>
    <mergeCell ref="A19:A20"/>
    <mergeCell ref="B19:B20"/>
    <mergeCell ref="C19:C20"/>
    <mergeCell ref="D19:D20"/>
    <mergeCell ref="E19:E20"/>
    <mergeCell ref="F19:F20"/>
    <mergeCell ref="G19:G20"/>
    <mergeCell ref="V19:V20"/>
    <mergeCell ref="A16:A17"/>
    <mergeCell ref="B16:B17"/>
    <mergeCell ref="C16:C17"/>
    <mergeCell ref="D16:D17"/>
    <mergeCell ref="F22:F23"/>
    <mergeCell ref="G22:G23"/>
    <mergeCell ref="V22:V23"/>
    <mergeCell ref="B34:H34"/>
    <mergeCell ref="A22:A23"/>
    <mergeCell ref="B22:B23"/>
    <mergeCell ref="C22:C23"/>
    <mergeCell ref="D22:D23"/>
    <mergeCell ref="E22:E23"/>
  </mergeCells>
  <conditionalFormatting sqref="V10">
    <cfRule type="cellIs" dxfId="169" priority="21" operator="greaterThan">
      <formula>95%</formula>
    </cfRule>
    <cfRule type="cellIs" dxfId="168" priority="22" operator="greaterThanOrEqual">
      <formula>90%</formula>
    </cfRule>
    <cfRule type="cellIs" dxfId="167" priority="23" operator="lessThan">
      <formula>89.99%</formula>
    </cfRule>
  </conditionalFormatting>
  <conditionalFormatting sqref="V13">
    <cfRule type="cellIs" dxfId="166" priority="18" operator="greaterThan">
      <formula>95%</formula>
    </cfRule>
    <cfRule type="cellIs" dxfId="165" priority="19" operator="greaterThanOrEqual">
      <formula>90%</formula>
    </cfRule>
    <cfRule type="cellIs" dxfId="164" priority="20" operator="lessThan">
      <formula>89.99%</formula>
    </cfRule>
  </conditionalFormatting>
  <conditionalFormatting sqref="V19">
    <cfRule type="cellIs" dxfId="163" priority="12" operator="greaterThan">
      <formula>95%</formula>
    </cfRule>
    <cfRule type="cellIs" dxfId="162" priority="13" operator="greaterThanOrEqual">
      <formula>90%</formula>
    </cfRule>
    <cfRule type="cellIs" dxfId="161" priority="14" operator="lessThan">
      <formula>89.99%</formula>
    </cfRule>
  </conditionalFormatting>
  <conditionalFormatting sqref="V22">
    <cfRule type="cellIs" dxfId="160" priority="4" operator="greaterThanOrEqual">
      <formula>100%</formula>
    </cfRule>
    <cfRule type="cellIs" dxfId="159" priority="5" operator="lessThan">
      <formula>99.99%</formula>
    </cfRule>
  </conditionalFormatting>
  <conditionalFormatting sqref="V25">
    <cfRule type="cellIs" dxfId="158" priority="6" operator="greaterThan">
      <formula>95%</formula>
    </cfRule>
    <cfRule type="cellIs" dxfId="157" priority="7" operator="greaterThanOrEqual">
      <formula>90%</formula>
    </cfRule>
    <cfRule type="cellIs" dxfId="156" priority="8" operator="lessThan">
      <formula>89.99%</formula>
    </cfRule>
  </conditionalFormatting>
  <conditionalFormatting sqref="V16">
    <cfRule type="cellIs" dxfId="155" priority="1" operator="greaterThan">
      <formula>95%</formula>
    </cfRule>
    <cfRule type="cellIs" dxfId="154" priority="2" operator="greaterThanOrEqual">
      <formula>90%</formula>
    </cfRule>
    <cfRule type="cellIs" dxfId="153" priority="3" operator="lessThan">
      <formula>89.99%</formula>
    </cfRule>
  </conditionalFormatting>
  <conditionalFormatting sqref="I21:U21">
    <cfRule type="colorScale" priority="540">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A9D0E535-ACA0-478B-A51E-6D501EF8E49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7945D2-FBBB-4D41-B08B-8BA6E653D5C3}">
  <sheetPr>
    <tabColor theme="8"/>
  </sheetPr>
  <dimension ref="A1:AH48"/>
  <sheetViews>
    <sheetView showGridLines="0" topLeftCell="A9" zoomScale="55" zoomScaleNormal="55" workbookViewId="0">
      <selection activeCell="H2" sqref="H2"/>
    </sheetView>
  </sheetViews>
  <sheetFormatPr baseColWidth="10" defaultColWidth="11.453125" defaultRowHeight="30" customHeight="1" x14ac:dyDescent="0.25"/>
  <cols>
    <col min="1" max="1" width="10.54296875" style="1" bestFit="1" customWidth="1"/>
    <col min="2" max="2" width="19.08984375" style="1" bestFit="1" customWidth="1"/>
    <col min="3" max="3" width="19.08984375" style="1" customWidth="1"/>
    <col min="4" max="4" width="14.36328125" style="1" customWidth="1"/>
    <col min="5" max="5" width="21" style="1" customWidth="1"/>
    <col min="6" max="6" width="12.90625" style="1" customWidth="1"/>
    <col min="7" max="7" width="10.36328125" style="1" bestFit="1" customWidth="1"/>
    <col min="8" max="8" width="14.54296875" style="1" customWidth="1"/>
    <col min="9" max="21" width="10.6328125" style="1" customWidth="1"/>
    <col min="22" max="22" width="22.6328125" style="1" customWidth="1"/>
    <col min="23" max="16384" width="11.453125" style="1"/>
  </cols>
  <sheetData>
    <row r="1" spans="1:34" ht="40.5" customHeight="1" x14ac:dyDescent="0.25">
      <c r="A1" s="58" t="str">
        <f>'PANEL DE CONTROL DISTRITAL'!A1:Q1</f>
        <v>INSTITUTO NACIONAL ELECTORAL
SISTEMA DE GESTIÓN DE LA CALIDAD
CIUDAD DE MÉXICO</v>
      </c>
      <c r="B1" s="58"/>
      <c r="C1" s="58"/>
      <c r="D1" s="58"/>
      <c r="E1" s="58"/>
      <c r="F1" s="58"/>
      <c r="G1" s="58"/>
      <c r="H1" s="58"/>
      <c r="I1" s="58"/>
      <c r="J1" s="58"/>
      <c r="K1" s="58"/>
      <c r="L1" s="58"/>
      <c r="M1" s="58"/>
      <c r="N1" s="58"/>
      <c r="O1" s="58"/>
      <c r="P1" s="58"/>
      <c r="Q1" s="58"/>
      <c r="R1" s="58"/>
      <c r="S1" s="58"/>
      <c r="T1" s="58"/>
      <c r="U1" s="58"/>
      <c r="V1" s="58"/>
    </row>
    <row r="2" spans="1:34" ht="33.75" customHeight="1" x14ac:dyDescent="0.25">
      <c r="A2" s="12"/>
      <c r="B2" s="12"/>
      <c r="C2" s="12"/>
      <c r="D2" s="9" t="s">
        <v>13</v>
      </c>
      <c r="E2" s="9">
        <v>15</v>
      </c>
      <c r="F2" s="60" t="s">
        <v>14</v>
      </c>
      <c r="G2" s="60"/>
      <c r="H2" s="22">
        <v>91552</v>
      </c>
      <c r="I2" s="12"/>
      <c r="J2" s="12"/>
      <c r="K2" s="12"/>
      <c r="L2" s="12"/>
      <c r="M2" s="12"/>
      <c r="N2" s="12"/>
      <c r="O2" s="12"/>
      <c r="P2" s="12"/>
      <c r="Q2" s="12"/>
      <c r="R2" s="12"/>
      <c r="S2" s="12"/>
      <c r="T2" s="12"/>
      <c r="U2" s="12"/>
      <c r="V2" s="53"/>
      <c r="W2" s="17"/>
    </row>
    <row r="3" spans="1:34" ht="11.25" customHeight="1" thickBot="1" x14ac:dyDescent="0.3">
      <c r="A3" s="12"/>
      <c r="B3" s="6"/>
      <c r="C3" s="6"/>
      <c r="D3" s="6"/>
      <c r="E3" s="6"/>
      <c r="F3" s="6"/>
      <c r="G3" s="6"/>
      <c r="H3" s="6"/>
      <c r="I3" s="6"/>
      <c r="J3" s="6"/>
      <c r="K3" s="6"/>
      <c r="L3" s="6"/>
      <c r="M3" s="6"/>
      <c r="N3" s="6"/>
      <c r="O3" s="6"/>
      <c r="P3" s="6"/>
      <c r="Q3" s="6"/>
      <c r="R3" s="6"/>
      <c r="S3" s="6"/>
      <c r="T3" s="6"/>
      <c r="U3" s="6"/>
    </row>
    <row r="4" spans="1:34" ht="30" customHeight="1" thickTop="1" thickBot="1" x14ac:dyDescent="0.3">
      <c r="A4" s="87" t="s">
        <v>15</v>
      </c>
      <c r="B4" s="88"/>
      <c r="C4" s="88"/>
      <c r="D4" s="88"/>
      <c r="E4" s="88"/>
      <c r="F4" s="88"/>
      <c r="G4" s="88"/>
      <c r="H4" s="88"/>
      <c r="I4" s="88"/>
      <c r="J4" s="88"/>
      <c r="K4" s="88"/>
      <c r="L4" s="88"/>
      <c r="M4" s="88"/>
      <c r="N4" s="88"/>
      <c r="O4" s="88"/>
      <c r="P4" s="88"/>
      <c r="Q4" s="88"/>
      <c r="R4" s="88"/>
      <c r="S4" s="88"/>
      <c r="T4" s="88"/>
      <c r="U4" s="88"/>
      <c r="V4" s="89"/>
      <c r="X4" s="20"/>
    </row>
    <row r="5" spans="1:34" ht="5.25" customHeight="1" thickTop="1" thickBot="1" x14ac:dyDescent="0.3">
      <c r="A5" s="90"/>
      <c r="B5" s="91"/>
      <c r="C5" s="91"/>
      <c r="D5" s="91"/>
      <c r="E5" s="91"/>
      <c r="F5" s="91"/>
      <c r="G5" s="91"/>
      <c r="H5" s="91"/>
      <c r="I5" s="91"/>
      <c r="J5" s="91"/>
      <c r="K5" s="91"/>
      <c r="L5" s="91"/>
      <c r="M5" s="91"/>
      <c r="N5" s="91"/>
      <c r="O5" s="91"/>
      <c r="P5" s="91"/>
      <c r="Q5" s="91"/>
      <c r="R5" s="91"/>
      <c r="S5" s="91"/>
      <c r="T5" s="91"/>
      <c r="U5" s="91"/>
      <c r="V5" s="92"/>
    </row>
    <row r="6" spans="1:34" ht="18" customHeight="1" thickTop="1" thickBot="1" x14ac:dyDescent="0.3">
      <c r="A6" s="84" t="str">
        <f>'PANEL DE CONTROL DISTRITAL'!A6</f>
        <v>Número</v>
      </c>
      <c r="B6" s="85" t="str">
        <f>'PANEL DE CONTROL DISTRITAL'!B6</f>
        <v xml:space="preserve">PROCESOS SUSTANTIVOS E INDICADORES </v>
      </c>
      <c r="C6" s="85"/>
      <c r="D6" s="85"/>
      <c r="E6" s="85"/>
      <c r="F6" s="85"/>
      <c r="G6" s="85"/>
      <c r="H6" s="85"/>
      <c r="I6" s="93" t="s">
        <v>11</v>
      </c>
      <c r="J6" s="93"/>
      <c r="K6" s="93"/>
      <c r="L6" s="93"/>
      <c r="M6" s="93"/>
      <c r="N6" s="93"/>
      <c r="O6" s="93"/>
      <c r="P6" s="93"/>
      <c r="Q6" s="93"/>
      <c r="R6" s="93"/>
      <c r="S6" s="93"/>
      <c r="T6" s="93"/>
      <c r="U6" s="93"/>
      <c r="V6" s="86" t="s">
        <v>7</v>
      </c>
    </row>
    <row r="7" spans="1:34" ht="17.25" customHeight="1" thickTop="1" thickBot="1" x14ac:dyDescent="0.3">
      <c r="A7" s="84"/>
      <c r="B7" s="85" t="str">
        <f>'PANEL DE CONTROL DISTRITAL'!B7</f>
        <v>DESCRIPCIÓN</v>
      </c>
      <c r="C7" s="85"/>
      <c r="D7" s="85"/>
      <c r="E7" s="85" t="str">
        <f>'PANEL DE CONTROL DISTRITAL'!E7</f>
        <v>MEDICIÓN</v>
      </c>
      <c r="F7" s="85"/>
      <c r="G7" s="85"/>
      <c r="H7" s="85"/>
      <c r="I7" s="94" t="s">
        <v>57</v>
      </c>
      <c r="J7" s="94"/>
      <c r="K7" s="94"/>
      <c r="L7" s="94"/>
      <c r="M7" s="94"/>
      <c r="N7" s="94"/>
      <c r="O7" s="94"/>
      <c r="P7" s="94"/>
      <c r="Q7" s="94"/>
      <c r="R7" s="94"/>
      <c r="S7" s="94"/>
      <c r="T7" s="94"/>
      <c r="U7" s="94"/>
      <c r="V7" s="86"/>
    </row>
    <row r="8" spans="1:34" ht="5.25" customHeight="1" thickTop="1" thickBot="1" x14ac:dyDescent="0.3">
      <c r="A8" s="84"/>
      <c r="B8" s="95"/>
      <c r="C8" s="96"/>
      <c r="D8" s="96"/>
      <c r="E8" s="96"/>
      <c r="F8" s="96"/>
      <c r="G8" s="96"/>
      <c r="H8" s="96"/>
      <c r="I8" s="96"/>
      <c r="J8" s="96"/>
      <c r="K8" s="96"/>
      <c r="L8" s="96"/>
      <c r="M8" s="96"/>
      <c r="N8" s="96"/>
      <c r="O8" s="96"/>
      <c r="P8" s="96"/>
      <c r="Q8" s="96"/>
      <c r="R8" s="96"/>
      <c r="S8" s="96"/>
      <c r="T8" s="96"/>
      <c r="U8" s="96"/>
      <c r="V8" s="86"/>
    </row>
    <row r="9" spans="1:34" s="2" customFormat="1" ht="29.25" customHeight="1" thickTop="1" thickBot="1" x14ac:dyDescent="0.3">
      <c r="A9" s="8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36" t="str">
        <f>'PANEL DE CONTROL DISTRITAL'!H8</f>
        <v>Nominativo</v>
      </c>
      <c r="I9" s="29" t="str">
        <f>'090151'!I9</f>
        <v>2024-28</v>
      </c>
      <c r="J9" s="29" t="str">
        <f>'090151'!J9</f>
        <v>2024-29</v>
      </c>
      <c r="K9" s="29" t="str">
        <f>'090151'!K9</f>
        <v>2024-30</v>
      </c>
      <c r="L9" s="29" t="str">
        <f>'090151'!L9</f>
        <v>2024-31</v>
      </c>
      <c r="M9" s="29" t="str">
        <f>'090151'!M9</f>
        <v>2024-32</v>
      </c>
      <c r="N9" s="29" t="str">
        <f>'090151'!N9</f>
        <v>2024-33</v>
      </c>
      <c r="O9" s="29" t="str">
        <f>'090151'!O9</f>
        <v>2024-34</v>
      </c>
      <c r="P9" s="29" t="str">
        <f>'090151'!P9</f>
        <v>2024-35</v>
      </c>
      <c r="Q9" s="29" t="str">
        <f>'090151'!Q9</f>
        <v>2024-36</v>
      </c>
      <c r="R9" s="29" t="str">
        <f>'090151'!R9</f>
        <v>2024-37</v>
      </c>
      <c r="S9" s="29" t="str">
        <f>'090151'!S9</f>
        <v>2024-38</v>
      </c>
      <c r="T9" s="29" t="str">
        <f>'090151'!T9</f>
        <v>2024-39</v>
      </c>
      <c r="U9" s="29" t="str">
        <f>'090151'!U9</f>
        <v>2024-40</v>
      </c>
      <c r="V9" s="86"/>
    </row>
    <row r="10" spans="1:34" s="2" customFormat="1" ht="50.15" customHeight="1" thickTop="1" thickBot="1" x14ac:dyDescent="0.3">
      <c r="A10" s="98">
        <f>'PANEL DE CONTROL DISTRITAL'!A9</f>
        <v>1</v>
      </c>
      <c r="B10" s="100" t="str">
        <f>'PANEL DE CONTROL DISTRITAL'!B9</f>
        <v>Entrevista</v>
      </c>
      <c r="C10" s="97" t="str">
        <f>'PANEL DE CONTROL DISTRITAL'!C9</f>
        <v xml:space="preserve"> Auxiliar de Atención Ciudadana</v>
      </c>
      <c r="D10" s="101" t="str">
        <f>'PANEL DE CONTROL DISTRITAL'!D9</f>
        <v>Fichas requisitadas correctamente.</v>
      </c>
      <c r="E10" s="97" t="str">
        <f>'PANEL DE CONTROL DISTRITAL'!E9</f>
        <v>(Fichas requisitadas correctamente / Fichas revisadas en la muestra del 10%) x 100</v>
      </c>
      <c r="F10" s="102" t="str">
        <f>'PANEL DE CONTROL DISTRITAL'!F9</f>
        <v>Semanal (remesa)</v>
      </c>
      <c r="G10" s="103">
        <f>'PANEL DE CONTROL DISTRITAL'!G9</f>
        <v>0.9</v>
      </c>
      <c r="H10" s="27" t="str">
        <f>'PANEL DE CONTROL DISTRITAL'!H9</f>
        <v>Fichas requistadas correctamente</v>
      </c>
      <c r="I10" s="25">
        <v>58</v>
      </c>
      <c r="J10" s="25">
        <v>107</v>
      </c>
      <c r="K10" s="25">
        <v>105</v>
      </c>
      <c r="L10" s="25">
        <v>98</v>
      </c>
      <c r="M10" s="25">
        <v>106</v>
      </c>
      <c r="N10" s="25">
        <v>93</v>
      </c>
      <c r="O10" s="25">
        <v>102</v>
      </c>
      <c r="P10" s="25">
        <v>97</v>
      </c>
      <c r="Q10" s="25">
        <v>99</v>
      </c>
      <c r="R10" s="25">
        <v>96</v>
      </c>
      <c r="S10" s="25">
        <v>99</v>
      </c>
      <c r="T10" s="25">
        <v>100</v>
      </c>
      <c r="U10" s="25">
        <v>91</v>
      </c>
      <c r="V10" s="99">
        <f>IFERROR(SUM(I10:U10)/SUM(I11:U11),0)</f>
        <v>1</v>
      </c>
    </row>
    <row r="11" spans="1:34" s="2" customFormat="1" ht="50.15" customHeight="1" thickTop="1" thickBot="1" x14ac:dyDescent="0.3">
      <c r="A11" s="98"/>
      <c r="B11" s="100"/>
      <c r="C11" s="97"/>
      <c r="D11" s="101"/>
      <c r="E11" s="97"/>
      <c r="F11" s="102"/>
      <c r="G11" s="103"/>
      <c r="H11" s="27" t="str">
        <f>'PANEL DE CONTROL DISTRITAL'!H10</f>
        <v>Fichas revisadas en la Muestra del 10%</v>
      </c>
      <c r="I11" s="37">
        <v>58</v>
      </c>
      <c r="J11" s="37">
        <v>107</v>
      </c>
      <c r="K11" s="37">
        <v>105</v>
      </c>
      <c r="L11" s="37">
        <v>98</v>
      </c>
      <c r="M11" s="37">
        <v>106</v>
      </c>
      <c r="N11" s="37">
        <v>93</v>
      </c>
      <c r="O11" s="37">
        <v>102</v>
      </c>
      <c r="P11" s="37">
        <v>97</v>
      </c>
      <c r="Q11" s="37">
        <v>99</v>
      </c>
      <c r="R11" s="37">
        <v>96</v>
      </c>
      <c r="S11" s="37">
        <v>99</v>
      </c>
      <c r="T11" s="37">
        <v>100</v>
      </c>
      <c r="U11" s="37">
        <v>91</v>
      </c>
      <c r="V11" s="99"/>
    </row>
    <row r="12" spans="1:34" s="39" customFormat="1" ht="8.15" customHeight="1" thickTop="1" thickBot="1" x14ac:dyDescent="0.3">
      <c r="A12" s="98"/>
      <c r="B12" s="98"/>
      <c r="C12" s="98"/>
      <c r="D12" s="98"/>
      <c r="E12" s="98"/>
      <c r="F12" s="98"/>
      <c r="G12" s="98"/>
      <c r="H12" s="98"/>
      <c r="I12" s="98"/>
      <c r="J12" s="98"/>
      <c r="K12" s="98"/>
      <c r="L12" s="98"/>
      <c r="M12" s="98"/>
      <c r="N12" s="98"/>
      <c r="O12" s="98"/>
      <c r="P12" s="98"/>
      <c r="Q12" s="98"/>
      <c r="R12" s="98"/>
      <c r="S12" s="98"/>
      <c r="T12" s="98"/>
      <c r="U12" s="98"/>
      <c r="V12" s="98"/>
      <c r="W12" s="38"/>
      <c r="X12" s="38"/>
      <c r="Y12" s="38"/>
      <c r="Z12" s="38"/>
      <c r="AA12" s="38"/>
      <c r="AB12" s="38"/>
      <c r="AC12" s="38"/>
      <c r="AD12" s="38"/>
      <c r="AE12" s="38"/>
      <c r="AF12" s="38"/>
      <c r="AG12" s="38"/>
      <c r="AH12" s="38"/>
    </row>
    <row r="13" spans="1:34" s="3" customFormat="1" ht="50.15" customHeight="1" thickTop="1" thickBot="1" x14ac:dyDescent="0.3">
      <c r="A13" s="98">
        <f>'PANEL DE CONTROL DISTRITAL'!A12</f>
        <v>2</v>
      </c>
      <c r="B13" s="100" t="str">
        <f>'PANEL DE CONTROL DISTRITAL'!B12</f>
        <v>Trámite</v>
      </c>
      <c r="C13" s="97" t="str">
        <f>'PANEL DE CONTROL DISTRITAL'!C12</f>
        <v>Operador de Equipo Tecnológico</v>
      </c>
      <c r="D13" s="101" t="str">
        <f>'PANEL DE CONTROL DISTRITAL'!D12</f>
        <v>Trámites exitosos.</v>
      </c>
      <c r="E13" s="97" t="str">
        <f>'PANEL DE CONTROL DISTRITAL'!E12</f>
        <v>(Número de trámites exitosos / Número de trámites aplicados) x 100</v>
      </c>
      <c r="F13" s="102" t="str">
        <f>'PANEL DE CONTROL DISTRITAL'!F12</f>
        <v>Semanal (remesa)</v>
      </c>
      <c r="G13" s="103">
        <f>'PANEL DE CONTROL DISTRITAL'!G12</f>
        <v>0.9</v>
      </c>
      <c r="H13" s="27" t="str">
        <f>'PANEL DE CONTROL DISTRITAL'!H12</f>
        <v>Número de trámites exitosos</v>
      </c>
      <c r="I13" s="25">
        <v>570</v>
      </c>
      <c r="J13" s="25">
        <v>1054</v>
      </c>
      <c r="K13" s="25">
        <v>990</v>
      </c>
      <c r="L13" s="25">
        <v>964</v>
      </c>
      <c r="M13" s="25">
        <v>1014</v>
      </c>
      <c r="N13" s="25">
        <v>920</v>
      </c>
      <c r="O13" s="25">
        <v>974</v>
      </c>
      <c r="P13" s="25">
        <v>727</v>
      </c>
      <c r="Q13" s="25">
        <v>973</v>
      </c>
      <c r="R13" s="25">
        <v>944</v>
      </c>
      <c r="S13" s="25">
        <v>923</v>
      </c>
      <c r="T13" s="25">
        <v>993</v>
      </c>
      <c r="U13" s="25">
        <v>650</v>
      </c>
      <c r="V13" s="99">
        <f>IFERROR(SUM(I13:U13)/SUM(I14:U14),0)</f>
        <v>0.96113074204946991</v>
      </c>
    </row>
    <row r="14" spans="1:34" s="3" customFormat="1" ht="50.15" customHeight="1" thickTop="1" thickBot="1" x14ac:dyDescent="0.3">
      <c r="A14" s="98"/>
      <c r="B14" s="100"/>
      <c r="C14" s="97"/>
      <c r="D14" s="101"/>
      <c r="E14" s="97"/>
      <c r="F14" s="102"/>
      <c r="G14" s="103"/>
      <c r="H14" s="27" t="str">
        <f>'PANEL DE CONTROL DISTRITAL'!H13</f>
        <v>Número de trámites aplicados</v>
      </c>
      <c r="I14" s="37">
        <v>570</v>
      </c>
      <c r="J14" s="37">
        <v>1054</v>
      </c>
      <c r="K14" s="37">
        <v>992</v>
      </c>
      <c r="L14" s="37">
        <v>964</v>
      </c>
      <c r="M14" s="37">
        <v>1014</v>
      </c>
      <c r="N14" s="37">
        <v>920</v>
      </c>
      <c r="O14" s="37">
        <v>977</v>
      </c>
      <c r="P14" s="37">
        <v>958</v>
      </c>
      <c r="Q14" s="37">
        <v>973</v>
      </c>
      <c r="R14" s="37">
        <v>945</v>
      </c>
      <c r="S14" s="37">
        <v>923</v>
      </c>
      <c r="T14" s="37">
        <v>995</v>
      </c>
      <c r="U14" s="37">
        <v>884</v>
      </c>
      <c r="V14" s="99"/>
    </row>
    <row r="15" spans="1:34" s="39" customFormat="1" ht="8.15" customHeight="1" thickTop="1" thickBot="1" x14ac:dyDescent="0.3">
      <c r="A15" s="98"/>
      <c r="B15" s="98"/>
      <c r="C15" s="98"/>
      <c r="D15" s="98"/>
      <c r="E15" s="98"/>
      <c r="F15" s="98"/>
      <c r="G15" s="98"/>
      <c r="H15" s="98"/>
      <c r="I15" s="98"/>
      <c r="J15" s="98"/>
      <c r="K15" s="98"/>
      <c r="L15" s="98"/>
      <c r="M15" s="98"/>
      <c r="N15" s="98"/>
      <c r="O15" s="98"/>
      <c r="P15" s="98"/>
      <c r="Q15" s="98"/>
      <c r="R15" s="98"/>
      <c r="S15" s="98"/>
      <c r="T15" s="98"/>
      <c r="U15" s="98"/>
      <c r="V15" s="98"/>
      <c r="W15" s="38"/>
      <c r="X15" s="38"/>
      <c r="Y15" s="38"/>
      <c r="Z15" s="38"/>
      <c r="AA15" s="38"/>
      <c r="AB15" s="38"/>
      <c r="AC15" s="38"/>
      <c r="AD15" s="38"/>
      <c r="AE15" s="38"/>
      <c r="AF15" s="38"/>
      <c r="AG15" s="38"/>
      <c r="AH15" s="38"/>
    </row>
    <row r="16" spans="1:34" s="3" customFormat="1" ht="50.15" customHeight="1" thickTop="1" thickBot="1" x14ac:dyDescent="0.3">
      <c r="A16" s="98">
        <f>'PANEL DE CONTROL DISTRITAL'!A15</f>
        <v>3</v>
      </c>
      <c r="B16" s="100" t="str">
        <f>'PANEL DE CONTROL DISTRITAL'!B15</f>
        <v>Transferencia de la Información.</v>
      </c>
      <c r="C16" s="97" t="str">
        <f>'PANEL DE CONTROL DISTRITAL'!C15</f>
        <v>Responsable de Módulo</v>
      </c>
      <c r="D16" s="101" t="str">
        <f>'PANEL DE CONTROL DISTRITAL'!D15</f>
        <v>Reenvíos exitosos.</v>
      </c>
      <c r="E16" s="97" t="str">
        <f>'PANEL DE CONTROL DISTRITAL'!E15</f>
        <v>(Ejecución de los scripts de reenvío de notificaciones / Solicitud de reenvíos de scripts requeridos) x100</v>
      </c>
      <c r="F16" s="102" t="str">
        <f>'PANEL DE CONTROL DISTRITAL'!F15</f>
        <v>Semanal (remesa)</v>
      </c>
      <c r="G16" s="103">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99">
        <f>IFERROR(SUM(I16:U16)/SUM(I17:U17),1)</f>
        <v>1</v>
      </c>
    </row>
    <row r="17" spans="1:34" s="3" customFormat="1" ht="50.15" customHeight="1" thickTop="1" thickBot="1" x14ac:dyDescent="0.3">
      <c r="A17" s="98"/>
      <c r="B17" s="100"/>
      <c r="C17" s="97"/>
      <c r="D17" s="101"/>
      <c r="E17" s="97"/>
      <c r="F17" s="102"/>
      <c r="G17" s="103"/>
      <c r="H17" s="27" t="str">
        <f>'PANEL DE CONTROL DISTRITAL'!H16</f>
        <v>Solicitud de reevíos de scripts requeridos</v>
      </c>
      <c r="I17" s="37">
        <v>0</v>
      </c>
      <c r="J17" s="37">
        <v>0</v>
      </c>
      <c r="K17" s="37">
        <v>0</v>
      </c>
      <c r="L17" s="37">
        <v>0</v>
      </c>
      <c r="M17" s="37">
        <v>0</v>
      </c>
      <c r="N17" s="37">
        <v>0</v>
      </c>
      <c r="O17" s="37">
        <v>0</v>
      </c>
      <c r="P17" s="37">
        <v>0</v>
      </c>
      <c r="Q17" s="37">
        <v>0</v>
      </c>
      <c r="R17" s="37">
        <v>0</v>
      </c>
      <c r="S17" s="37">
        <v>0</v>
      </c>
      <c r="T17" s="37">
        <v>0</v>
      </c>
      <c r="U17" s="37">
        <v>0</v>
      </c>
      <c r="V17" s="99"/>
    </row>
    <row r="18" spans="1:34" s="39" customFormat="1" ht="8.15" customHeight="1" thickTop="1" thickBot="1" x14ac:dyDescent="0.3">
      <c r="A18" s="98"/>
      <c r="B18" s="98"/>
      <c r="C18" s="98"/>
      <c r="D18" s="98"/>
      <c r="E18" s="98"/>
      <c r="F18" s="98"/>
      <c r="G18" s="98"/>
      <c r="H18" s="98"/>
      <c r="I18" s="98"/>
      <c r="J18" s="98"/>
      <c r="K18" s="98"/>
      <c r="L18" s="98"/>
      <c r="M18" s="98"/>
      <c r="N18" s="98"/>
      <c r="O18" s="98"/>
      <c r="P18" s="98"/>
      <c r="Q18" s="98"/>
      <c r="R18" s="98"/>
      <c r="S18" s="98"/>
      <c r="T18" s="98"/>
      <c r="U18" s="98"/>
      <c r="V18" s="98"/>
      <c r="W18" s="38"/>
      <c r="X18" s="38"/>
      <c r="Y18" s="38"/>
      <c r="Z18" s="38"/>
      <c r="AA18" s="38"/>
      <c r="AB18" s="38"/>
      <c r="AC18" s="38"/>
      <c r="AD18" s="38"/>
      <c r="AE18" s="38"/>
      <c r="AF18" s="38"/>
      <c r="AG18" s="38"/>
      <c r="AH18" s="38"/>
    </row>
    <row r="19" spans="1:34" s="3" customFormat="1" ht="50.15" customHeight="1" thickTop="1" thickBot="1" x14ac:dyDescent="0.3">
      <c r="A19" s="98">
        <f>'PANEL DE CONTROL DISTRITAL'!A18</f>
        <v>4</v>
      </c>
      <c r="B19" s="100" t="str">
        <f>'PANEL DE CONTROL DISTRITAL'!B18</f>
        <v>Conciliación de Credenciales para Votar.</v>
      </c>
      <c r="C19" s="97" t="str">
        <f>'PANEL DE CONTROL DISTRITAL'!C18</f>
        <v>Responsable de Módulo</v>
      </c>
      <c r="D19" s="101" t="str">
        <f>'PANEL DE CONTROL DISTRITAL'!D18</f>
        <v>Credenciales disponibles para entrega.</v>
      </c>
      <c r="E19" s="97" t="str">
        <f>'PANEL DE CONTROL DISTRITAL'!E18</f>
        <v>[(Credenciales recibidas - Credenciales inconsistentes) / Credenciales recibidas] x 100</v>
      </c>
      <c r="F19" s="102" t="str">
        <f>'PANEL DE CONTROL DISTRITAL'!F18</f>
        <v>Semanal (remesa)</v>
      </c>
      <c r="G19" s="103">
        <f>'PANEL DE CONTROL DISTRITAL'!G18</f>
        <v>0.9</v>
      </c>
      <c r="H19" s="27" t="str">
        <f>'PANEL DE CONTROL DISTRITAL'!H18</f>
        <v xml:space="preserve">Credenciales Recibidas - Credenciales inconsistentes </v>
      </c>
      <c r="I19" s="25">
        <v>346</v>
      </c>
      <c r="J19" s="25">
        <v>819</v>
      </c>
      <c r="K19" s="25">
        <v>987</v>
      </c>
      <c r="L19" s="25">
        <v>1006</v>
      </c>
      <c r="M19" s="25">
        <v>971</v>
      </c>
      <c r="N19" s="25">
        <v>973</v>
      </c>
      <c r="O19" s="25">
        <v>941</v>
      </c>
      <c r="P19" s="25">
        <v>995</v>
      </c>
      <c r="Q19" s="25">
        <v>743</v>
      </c>
      <c r="R19" s="25">
        <v>1152</v>
      </c>
      <c r="S19" s="25">
        <v>958</v>
      </c>
      <c r="T19" s="25">
        <v>925</v>
      </c>
      <c r="U19" s="25">
        <v>952</v>
      </c>
      <c r="V19" s="99">
        <f>IFERROR(SUM(I19:U19)/SUM(I20:U20),0)</f>
        <v>1</v>
      </c>
    </row>
    <row r="20" spans="1:34" s="3" customFormat="1" ht="50.15" customHeight="1" thickTop="1" thickBot="1" x14ac:dyDescent="0.3">
      <c r="A20" s="98"/>
      <c r="B20" s="100"/>
      <c r="C20" s="97"/>
      <c r="D20" s="101"/>
      <c r="E20" s="97"/>
      <c r="F20" s="102"/>
      <c r="G20" s="103"/>
      <c r="H20" s="27" t="str">
        <f>'PANEL DE CONTROL DISTRITAL'!H19</f>
        <v xml:space="preserve">Credenciales recibidas </v>
      </c>
      <c r="I20" s="37">
        <v>346</v>
      </c>
      <c r="J20" s="37">
        <v>819</v>
      </c>
      <c r="K20" s="37">
        <v>987</v>
      </c>
      <c r="L20" s="37">
        <v>1006</v>
      </c>
      <c r="M20" s="37">
        <v>971</v>
      </c>
      <c r="N20" s="37">
        <v>973</v>
      </c>
      <c r="O20" s="37">
        <v>941</v>
      </c>
      <c r="P20" s="37">
        <v>995</v>
      </c>
      <c r="Q20" s="37">
        <v>743</v>
      </c>
      <c r="R20" s="37">
        <v>1152</v>
      </c>
      <c r="S20" s="37">
        <v>958</v>
      </c>
      <c r="T20" s="37">
        <v>925</v>
      </c>
      <c r="U20" s="37">
        <v>952</v>
      </c>
      <c r="V20" s="99"/>
    </row>
    <row r="21" spans="1:34" s="39" customFormat="1" ht="8.15" customHeight="1" thickTop="1" thickBot="1" x14ac:dyDescent="0.3">
      <c r="A21" s="40"/>
      <c r="B21" s="41"/>
      <c r="C21" s="42"/>
      <c r="D21" s="43"/>
      <c r="E21" s="42"/>
      <c r="F21" s="44"/>
      <c r="G21" s="45"/>
      <c r="H21" s="46"/>
      <c r="I21" s="47"/>
      <c r="J21" s="47"/>
      <c r="K21" s="47"/>
      <c r="L21" s="47"/>
      <c r="M21" s="47"/>
      <c r="N21" s="47"/>
      <c r="O21" s="47"/>
      <c r="P21" s="47"/>
      <c r="Q21" s="47"/>
      <c r="R21" s="47"/>
      <c r="S21" s="47"/>
      <c r="T21" s="47"/>
      <c r="U21" s="47"/>
      <c r="V21" s="48"/>
      <c r="W21" s="38"/>
      <c r="X21" s="38"/>
      <c r="Y21" s="38"/>
      <c r="Z21" s="38"/>
      <c r="AA21" s="38"/>
      <c r="AB21" s="38"/>
      <c r="AC21" s="38"/>
      <c r="AD21" s="38"/>
      <c r="AE21" s="38"/>
      <c r="AF21" s="38"/>
      <c r="AG21" s="38"/>
      <c r="AH21" s="38"/>
    </row>
    <row r="22" spans="1:34" s="3" customFormat="1" ht="50.15" customHeight="1" thickTop="1" thickBot="1" x14ac:dyDescent="0.3">
      <c r="A22" s="98">
        <f>'PANEL DE CONTROL DISTRITAL'!A21</f>
        <v>5</v>
      </c>
      <c r="B22" s="100" t="str">
        <f>'PANEL DE CONTROL DISTRITAL'!B21</f>
        <v>Conciliación de Credenciales para Votar.</v>
      </c>
      <c r="C22" s="97" t="str">
        <f>'PANEL DE CONTROL DISTRITAL'!C21</f>
        <v>Responsable de Módulo</v>
      </c>
      <c r="D22" s="101" t="str">
        <f>'PANEL DE CONTROL DISTRITAL'!D21</f>
        <v>Arqueo de credenciales.</v>
      </c>
      <c r="E22" s="97" t="str">
        <f>'PANEL DE CONTROL DISTRITAL'!E21</f>
        <v>(Credenciales disponibles (físicas) / Credenciales disponibles registradas en SIIRFE-MAC) x 100</v>
      </c>
      <c r="F22" s="102" t="str">
        <f>'PANEL DE CONTROL DISTRITAL'!F21</f>
        <v>Semanal (remesa)</v>
      </c>
      <c r="G22" s="103">
        <f>'PANEL DE CONTROL DISTRITAL'!G21</f>
        <v>1</v>
      </c>
      <c r="H22" s="27" t="str">
        <f>'PANEL DE CONTROL DISTRITAL'!H21</f>
        <v>Credenciales disponibles (físicas)</v>
      </c>
      <c r="I22" s="25">
        <v>731</v>
      </c>
      <c r="J22" s="25">
        <v>1420</v>
      </c>
      <c r="K22" s="25">
        <v>1466</v>
      </c>
      <c r="L22" s="25">
        <v>1568</v>
      </c>
      <c r="M22" s="25">
        <v>1563</v>
      </c>
      <c r="N22" s="25">
        <v>1563</v>
      </c>
      <c r="O22" s="25">
        <v>1616</v>
      </c>
      <c r="P22" s="25">
        <v>1685</v>
      </c>
      <c r="Q22" s="25">
        <v>1460</v>
      </c>
      <c r="R22" s="25">
        <v>1662</v>
      </c>
      <c r="S22" s="25">
        <v>1694</v>
      </c>
      <c r="T22" s="25">
        <v>1621</v>
      </c>
      <c r="U22" s="25">
        <v>1659</v>
      </c>
      <c r="V22" s="99">
        <f>IFERROR(SUM(I22:U22)/SUM(I23:U23),0)</f>
        <v>1</v>
      </c>
    </row>
    <row r="23" spans="1:34" s="3" customFormat="1" ht="50.15" customHeight="1" thickTop="1" thickBot="1" x14ac:dyDescent="0.3">
      <c r="A23" s="98"/>
      <c r="B23" s="100"/>
      <c r="C23" s="97"/>
      <c r="D23" s="101"/>
      <c r="E23" s="97"/>
      <c r="F23" s="102"/>
      <c r="G23" s="103"/>
      <c r="H23" s="27" t="str">
        <f>'PANEL DE CONTROL DISTRITAL'!H22</f>
        <v>Credenciales disponibles registradas en SIIRFE</v>
      </c>
      <c r="I23" s="37">
        <v>731</v>
      </c>
      <c r="J23" s="37">
        <v>1420</v>
      </c>
      <c r="K23" s="37">
        <v>1466</v>
      </c>
      <c r="L23" s="37">
        <v>1568</v>
      </c>
      <c r="M23" s="37">
        <v>1563</v>
      </c>
      <c r="N23" s="37">
        <v>1563</v>
      </c>
      <c r="O23" s="37">
        <v>1616</v>
      </c>
      <c r="P23" s="37">
        <v>1685</v>
      </c>
      <c r="Q23" s="37">
        <v>1460</v>
      </c>
      <c r="R23" s="37">
        <v>1662</v>
      </c>
      <c r="S23" s="37">
        <v>1694</v>
      </c>
      <c r="T23" s="37">
        <v>1621</v>
      </c>
      <c r="U23" s="37">
        <v>1659</v>
      </c>
      <c r="V23" s="99"/>
    </row>
    <row r="24" spans="1:34" s="4" customFormat="1" ht="7.5" customHeight="1" thickTop="1" thickBot="1" x14ac:dyDescent="0.3">
      <c r="A24" s="98"/>
      <c r="B24" s="98"/>
      <c r="C24" s="98"/>
      <c r="D24" s="98"/>
      <c r="E24" s="98"/>
      <c r="F24" s="98"/>
      <c r="G24" s="98"/>
      <c r="H24" s="98"/>
      <c r="I24" s="98"/>
      <c r="J24" s="98"/>
      <c r="K24" s="98"/>
      <c r="L24" s="98"/>
      <c r="M24" s="98"/>
      <c r="N24" s="98"/>
      <c r="O24" s="98"/>
      <c r="P24" s="98"/>
      <c r="Q24" s="98"/>
      <c r="R24" s="98"/>
      <c r="S24" s="98"/>
      <c r="T24" s="98"/>
      <c r="U24" s="98"/>
      <c r="V24" s="98"/>
    </row>
    <row r="25" spans="1:34" ht="50.15" customHeight="1" thickTop="1" thickBot="1" x14ac:dyDescent="0.3">
      <c r="A25" s="98">
        <f>'PANEL DE CONTROL DISTRITAL'!A24</f>
        <v>6</v>
      </c>
      <c r="B25" s="100" t="str">
        <f>'PANEL DE CONTROL DISTRITAL'!B24</f>
        <v>Entrega de la Credencial para Votar.</v>
      </c>
      <c r="C25" s="97" t="str">
        <f>'PANEL DE CONTROL DISTRITAL'!C24</f>
        <v>Operador de Equipo Tecnológico</v>
      </c>
      <c r="D25" s="101" t="str">
        <f>'PANEL DE CONTROL DISTRITAL'!D24</f>
        <v>Efectividad de entrega de CPV en MAC.</v>
      </c>
      <c r="E25" s="97" t="str">
        <f>'PANEL DE CONTROL DISTRITAL'!E24</f>
        <v>(Total de credenciales entregadas / Total de ciudadanas y ciudadanos que acuden al MAC a recoger su credencial) x 100</v>
      </c>
      <c r="F25" s="102" t="str">
        <f>'PANEL DE CONTROL DISTRITAL'!F24</f>
        <v>Semanal (remesa)</v>
      </c>
      <c r="G25" s="103">
        <f>'PANEL DE CONTROL DISTRITAL'!G24</f>
        <v>0.9</v>
      </c>
      <c r="H25" s="27" t="str">
        <f>'PANEL DE CONTROL DISTRITAL'!H24</f>
        <v xml:space="preserve">Total de credenciales entregadas </v>
      </c>
      <c r="I25" s="25">
        <v>23</v>
      </c>
      <c r="J25" s="25">
        <v>130</v>
      </c>
      <c r="K25" s="25">
        <v>941</v>
      </c>
      <c r="L25" s="25">
        <v>904</v>
      </c>
      <c r="M25" s="25">
        <v>941</v>
      </c>
      <c r="N25" s="25">
        <v>973</v>
      </c>
      <c r="O25" s="25">
        <v>888</v>
      </c>
      <c r="P25" s="25">
        <v>926</v>
      </c>
      <c r="Q25" s="25">
        <v>968</v>
      </c>
      <c r="R25" s="25">
        <v>942</v>
      </c>
      <c r="S25" s="25">
        <v>926</v>
      </c>
      <c r="T25" s="25">
        <v>998</v>
      </c>
      <c r="U25" s="25">
        <v>914</v>
      </c>
      <c r="V25" s="99">
        <f>IFERROR(SUM(I25:U25)/SUM(I26:U26),0)</f>
        <v>1</v>
      </c>
    </row>
    <row r="26" spans="1:34" ht="50.15" customHeight="1" thickTop="1" thickBot="1" x14ac:dyDescent="0.3">
      <c r="A26" s="98"/>
      <c r="B26" s="100"/>
      <c r="C26" s="97"/>
      <c r="D26" s="101"/>
      <c r="E26" s="97"/>
      <c r="F26" s="102"/>
      <c r="G26" s="103"/>
      <c r="H26" s="27" t="str">
        <f>'PANEL DE CONTROL DISTRITAL'!H25</f>
        <v xml:space="preserve"> Total de ciudadanos que acuden a MAC a recoger su credencial</v>
      </c>
      <c r="I26" s="37">
        <v>23</v>
      </c>
      <c r="J26" s="37">
        <v>130</v>
      </c>
      <c r="K26" s="37">
        <v>941</v>
      </c>
      <c r="L26" s="37">
        <v>904</v>
      </c>
      <c r="M26" s="37">
        <v>941</v>
      </c>
      <c r="N26" s="37">
        <v>973</v>
      </c>
      <c r="O26" s="37">
        <v>888</v>
      </c>
      <c r="P26" s="37">
        <v>926</v>
      </c>
      <c r="Q26" s="37">
        <v>968</v>
      </c>
      <c r="R26" s="37">
        <v>942</v>
      </c>
      <c r="S26" s="37">
        <v>926</v>
      </c>
      <c r="T26" s="37">
        <v>998</v>
      </c>
      <c r="U26" s="37">
        <v>914</v>
      </c>
      <c r="V26" s="99"/>
    </row>
    <row r="27" spans="1:34" ht="15.75" customHeight="1" thickTop="1" x14ac:dyDescent="0.25">
      <c r="B27" s="1" t="s">
        <v>19</v>
      </c>
      <c r="H27" s="49"/>
      <c r="I27" s="50"/>
      <c r="J27" s="50"/>
      <c r="K27" s="50"/>
      <c r="L27" s="50"/>
      <c r="M27" s="50"/>
      <c r="N27" s="50"/>
      <c r="O27" s="50"/>
      <c r="P27" s="50"/>
      <c r="Q27" s="50"/>
      <c r="R27" s="50"/>
      <c r="S27" s="50"/>
      <c r="T27" s="50"/>
      <c r="U27" s="50"/>
      <c r="V27" s="14"/>
    </row>
    <row r="28" spans="1:34" ht="15.75" customHeight="1" x14ac:dyDescent="0.25">
      <c r="H28" s="51"/>
    </row>
    <row r="29" spans="1:34" ht="15.75" customHeight="1" x14ac:dyDescent="0.25">
      <c r="H29" s="51"/>
    </row>
    <row r="30" spans="1:34" ht="15.75" customHeight="1" x14ac:dyDescent="0.25">
      <c r="H30" s="51"/>
    </row>
    <row r="31" spans="1:34" ht="39" customHeight="1" x14ac:dyDescent="0.25">
      <c r="H31" s="51"/>
    </row>
    <row r="32" spans="1:34" ht="30" customHeight="1" x14ac:dyDescent="0.25">
      <c r="H32" s="51"/>
    </row>
    <row r="33" spans="2:8" ht="30" customHeight="1" thickBot="1" x14ac:dyDescent="0.3">
      <c r="H33" s="51"/>
    </row>
    <row r="34" spans="2:8" ht="30" customHeight="1" thickTop="1" thickBot="1" x14ac:dyDescent="0.3">
      <c r="B34" s="110" t="s">
        <v>16</v>
      </c>
      <c r="C34" s="110"/>
      <c r="D34" s="110"/>
      <c r="E34" s="110"/>
      <c r="F34" s="110"/>
      <c r="G34" s="110"/>
      <c r="H34" s="110"/>
    </row>
    <row r="35" spans="2:8" ht="30" customHeight="1" thickTop="1" thickBot="1" x14ac:dyDescent="0.3">
      <c r="B35" s="111" t="s">
        <v>17</v>
      </c>
      <c r="C35" s="111"/>
      <c r="D35" s="111"/>
      <c r="E35" s="111"/>
      <c r="F35" s="111"/>
      <c r="G35" s="112"/>
      <c r="H35" s="55" t="s">
        <v>18</v>
      </c>
    </row>
    <row r="36" spans="2:8" ht="30" customHeight="1" thickTop="1" x14ac:dyDescent="0.25">
      <c r="B36" s="104"/>
      <c r="C36" s="105"/>
      <c r="D36" s="105"/>
      <c r="E36" s="105"/>
      <c r="F36" s="105"/>
      <c r="G36" s="106"/>
      <c r="H36" s="104"/>
    </row>
    <row r="37" spans="2:8" ht="30" customHeight="1" thickBot="1" x14ac:dyDescent="0.3">
      <c r="B37" s="107"/>
      <c r="C37" s="108"/>
      <c r="D37" s="108"/>
      <c r="E37" s="108"/>
      <c r="F37" s="108"/>
      <c r="G37" s="109"/>
      <c r="H37" s="107"/>
    </row>
    <row r="38" spans="2:8" ht="35.15" customHeight="1" thickTop="1" x14ac:dyDescent="0.25"/>
    <row r="39" spans="2:8" ht="8.15" customHeight="1" x14ac:dyDescent="0.25"/>
    <row r="40" spans="2:8" ht="35.15" customHeight="1" x14ac:dyDescent="0.25"/>
    <row r="41" spans="2:8" ht="35.15" customHeight="1" x14ac:dyDescent="0.25"/>
    <row r="42" spans="2:8" ht="8.15" customHeight="1" x14ac:dyDescent="0.25"/>
    <row r="43" spans="2:8" ht="35.15" customHeight="1" x14ac:dyDescent="0.25"/>
    <row r="44" spans="2:8" ht="43.5" customHeight="1" x14ac:dyDescent="0.25"/>
    <row r="45" spans="2:8" ht="8.15" customHeight="1" x14ac:dyDescent="0.25"/>
    <row r="46" spans="2:8" ht="35.15" customHeight="1" x14ac:dyDescent="0.25"/>
    <row r="47" spans="2:8" ht="35.15" customHeight="1" x14ac:dyDescent="0.25"/>
    <row r="48" spans="2:8" ht="39" customHeight="1" x14ac:dyDescent="0.25"/>
  </sheetData>
  <mergeCells count="68">
    <mergeCell ref="B35:G35"/>
    <mergeCell ref="B36:G37"/>
    <mergeCell ref="H36:H37"/>
    <mergeCell ref="A24:V24"/>
    <mergeCell ref="A25:A26"/>
    <mergeCell ref="B25:B26"/>
    <mergeCell ref="C25:C26"/>
    <mergeCell ref="D25:D26"/>
    <mergeCell ref="E25:E26"/>
    <mergeCell ref="F25:F26"/>
    <mergeCell ref="G25:G26"/>
    <mergeCell ref="V25:V26"/>
    <mergeCell ref="F10:F11"/>
    <mergeCell ref="G10:G11"/>
    <mergeCell ref="V10:V11"/>
    <mergeCell ref="A1:V1"/>
    <mergeCell ref="F2:G2"/>
    <mergeCell ref="A4:V4"/>
    <mergeCell ref="A5:V5"/>
    <mergeCell ref="A6:A9"/>
    <mergeCell ref="B6:H6"/>
    <mergeCell ref="I6:U6"/>
    <mergeCell ref="V6:V9"/>
    <mergeCell ref="B7:D7"/>
    <mergeCell ref="E7:H7"/>
    <mergeCell ref="I7:U7"/>
    <mergeCell ref="B8:U8"/>
    <mergeCell ref="E16:E17"/>
    <mergeCell ref="A10:A11"/>
    <mergeCell ref="B10:B11"/>
    <mergeCell ref="C10:C11"/>
    <mergeCell ref="D10:D11"/>
    <mergeCell ref="A15:V15"/>
    <mergeCell ref="A12:V12"/>
    <mergeCell ref="A13:A14"/>
    <mergeCell ref="B13:B14"/>
    <mergeCell ref="C13:C14"/>
    <mergeCell ref="D13:D14"/>
    <mergeCell ref="E13:E14"/>
    <mergeCell ref="F13:F14"/>
    <mergeCell ref="G13:G14"/>
    <mergeCell ref="V13:V14"/>
    <mergeCell ref="E10:E11"/>
    <mergeCell ref="F16:F17"/>
    <mergeCell ref="G16:G17"/>
    <mergeCell ref="V16:V17"/>
    <mergeCell ref="A18:V18"/>
    <mergeCell ref="A19:A20"/>
    <mergeCell ref="B19:B20"/>
    <mergeCell ref="C19:C20"/>
    <mergeCell ref="D19:D20"/>
    <mergeCell ref="E19:E20"/>
    <mergeCell ref="F19:F20"/>
    <mergeCell ref="G19:G20"/>
    <mergeCell ref="V19:V20"/>
    <mergeCell ref="A16:A17"/>
    <mergeCell ref="B16:B17"/>
    <mergeCell ref="C16:C17"/>
    <mergeCell ref="D16:D17"/>
    <mergeCell ref="F22:F23"/>
    <mergeCell ref="G22:G23"/>
    <mergeCell ref="V22:V23"/>
    <mergeCell ref="B34:H34"/>
    <mergeCell ref="A22:A23"/>
    <mergeCell ref="B22:B23"/>
    <mergeCell ref="C22:C23"/>
    <mergeCell ref="D22:D23"/>
    <mergeCell ref="E22:E23"/>
  </mergeCells>
  <conditionalFormatting sqref="V10">
    <cfRule type="cellIs" dxfId="152" priority="21" operator="greaterThan">
      <formula>95%</formula>
    </cfRule>
    <cfRule type="cellIs" dxfId="151" priority="22" operator="greaterThanOrEqual">
      <formula>90%</formula>
    </cfRule>
    <cfRule type="cellIs" dxfId="150" priority="23" operator="lessThan">
      <formula>89.99%</formula>
    </cfRule>
  </conditionalFormatting>
  <conditionalFormatting sqref="V13">
    <cfRule type="cellIs" dxfId="149" priority="18" operator="greaterThan">
      <formula>95%</formula>
    </cfRule>
    <cfRule type="cellIs" dxfId="148" priority="19" operator="greaterThanOrEqual">
      <formula>90%</formula>
    </cfRule>
    <cfRule type="cellIs" dxfId="147" priority="20" operator="lessThan">
      <formula>89.99%</formula>
    </cfRule>
  </conditionalFormatting>
  <conditionalFormatting sqref="V19">
    <cfRule type="cellIs" dxfId="146" priority="12" operator="greaterThan">
      <formula>95%</formula>
    </cfRule>
    <cfRule type="cellIs" dxfId="145" priority="13" operator="greaterThanOrEqual">
      <formula>90%</formula>
    </cfRule>
    <cfRule type="cellIs" dxfId="144" priority="14" operator="lessThan">
      <formula>89.99%</formula>
    </cfRule>
  </conditionalFormatting>
  <conditionalFormatting sqref="V22">
    <cfRule type="cellIs" dxfId="143" priority="4" operator="greaterThanOrEqual">
      <formula>100%</formula>
    </cfRule>
    <cfRule type="cellIs" dxfId="142" priority="5" operator="lessThan">
      <formula>99.99%</formula>
    </cfRule>
  </conditionalFormatting>
  <conditionalFormatting sqref="V25">
    <cfRule type="cellIs" dxfId="141" priority="9" operator="greaterThan">
      <formula>95%</formula>
    </cfRule>
    <cfRule type="cellIs" dxfId="140" priority="10" operator="greaterThanOrEqual">
      <formula>90%</formula>
    </cfRule>
    <cfRule type="cellIs" dxfId="139" priority="11" operator="lessThan">
      <formula>89.99%</formula>
    </cfRule>
  </conditionalFormatting>
  <conditionalFormatting sqref="V16">
    <cfRule type="cellIs" dxfId="138" priority="1" operator="greaterThan">
      <formula>95%</formula>
    </cfRule>
    <cfRule type="cellIs" dxfId="137" priority="2" operator="greaterThanOrEqual">
      <formula>90%</formula>
    </cfRule>
    <cfRule type="cellIs" dxfId="136" priority="3" operator="lessThan">
      <formula>89.99%</formula>
    </cfRule>
  </conditionalFormatting>
  <conditionalFormatting sqref="I21:U21">
    <cfRule type="colorScale" priority="541">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BE54FFCD-E48B-4896-936E-2694722C15C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16825F-FDC1-4502-83CA-C32AC3709170}">
  <sheetPr>
    <tabColor theme="1" tint="4.9989318521683403E-2"/>
  </sheetPr>
  <dimension ref="A1:AH48"/>
  <sheetViews>
    <sheetView showGridLines="0" topLeftCell="A6" zoomScale="55" zoomScaleNormal="55" workbookViewId="0">
      <selection activeCell="S29" sqref="S29"/>
    </sheetView>
  </sheetViews>
  <sheetFormatPr baseColWidth="10" defaultColWidth="11.453125" defaultRowHeight="30" customHeight="1" x14ac:dyDescent="0.25"/>
  <cols>
    <col min="1" max="1" width="10.54296875" style="1" bestFit="1" customWidth="1"/>
    <col min="2" max="2" width="19.08984375" style="1" bestFit="1" customWidth="1"/>
    <col min="3" max="3" width="19.08984375" style="1" customWidth="1"/>
    <col min="4" max="4" width="14.36328125" style="1" customWidth="1"/>
    <col min="5" max="5" width="21" style="1" customWidth="1"/>
    <col min="6" max="6" width="12.90625" style="1" customWidth="1"/>
    <col min="7" max="7" width="10.36328125" style="1" bestFit="1" customWidth="1"/>
    <col min="8" max="8" width="14.54296875" style="1" customWidth="1"/>
    <col min="9" max="21" width="10.6328125" style="1" customWidth="1"/>
    <col min="22" max="22" width="22.6328125" style="1" customWidth="1"/>
    <col min="23" max="16384" width="11.453125" style="1"/>
  </cols>
  <sheetData>
    <row r="1" spans="1:34" ht="40.5" customHeight="1" x14ac:dyDescent="0.25">
      <c r="A1" s="58" t="str">
        <f>'PANEL DE CONTROL DISTRITAL'!A1:Q1</f>
        <v>INSTITUTO NACIONAL ELECTORAL
SISTEMA DE GESTIÓN DE LA CALIDAD
CIUDAD DE MÉXICO</v>
      </c>
      <c r="B1" s="58"/>
      <c r="C1" s="58"/>
      <c r="D1" s="58"/>
      <c r="E1" s="58"/>
      <c r="F1" s="58"/>
      <c r="G1" s="58"/>
      <c r="H1" s="58"/>
      <c r="I1" s="58"/>
      <c r="J1" s="58"/>
      <c r="K1" s="58"/>
      <c r="L1" s="58"/>
      <c r="M1" s="58"/>
      <c r="N1" s="58"/>
      <c r="O1" s="58"/>
      <c r="P1" s="58"/>
      <c r="Q1" s="58"/>
      <c r="R1" s="58"/>
      <c r="S1" s="58"/>
      <c r="T1" s="58"/>
      <c r="U1" s="58"/>
      <c r="V1" s="58"/>
    </row>
    <row r="2" spans="1:34" ht="33.75" customHeight="1" x14ac:dyDescent="0.25">
      <c r="A2" s="12"/>
      <c r="B2" s="12"/>
      <c r="C2" s="12"/>
      <c r="D2" s="9" t="s">
        <v>13</v>
      </c>
      <c r="E2" s="9">
        <v>16</v>
      </c>
      <c r="F2" s="60" t="s">
        <v>14</v>
      </c>
      <c r="G2" s="60"/>
      <c r="H2" s="22">
        <v>91651</v>
      </c>
      <c r="I2" s="21"/>
      <c r="J2" s="21"/>
      <c r="K2" s="21"/>
      <c r="L2" s="21"/>
      <c r="M2" s="21"/>
      <c r="N2" s="21"/>
      <c r="O2" s="12"/>
      <c r="P2" s="12"/>
      <c r="Q2" s="12"/>
      <c r="R2" s="12"/>
      <c r="S2" s="12"/>
      <c r="T2" s="12"/>
      <c r="U2" s="12"/>
      <c r="V2" s="53"/>
      <c r="W2" s="17"/>
    </row>
    <row r="3" spans="1:34" ht="11.25" customHeight="1" thickBot="1" x14ac:dyDescent="0.3">
      <c r="A3" s="12"/>
      <c r="B3" s="6"/>
      <c r="C3" s="6"/>
      <c r="D3" s="6"/>
      <c r="E3" s="6"/>
      <c r="F3" s="6"/>
      <c r="G3" s="6"/>
      <c r="H3" s="6"/>
      <c r="I3" s="6"/>
      <c r="J3" s="6"/>
      <c r="K3" s="6"/>
      <c r="L3" s="6"/>
      <c r="M3" s="6"/>
      <c r="N3" s="6"/>
      <c r="O3" s="6"/>
      <c r="P3" s="6"/>
      <c r="Q3" s="6"/>
      <c r="R3" s="6"/>
      <c r="S3" s="6"/>
      <c r="T3" s="6"/>
      <c r="U3" s="6"/>
    </row>
    <row r="4" spans="1:34" ht="30" customHeight="1" thickTop="1" thickBot="1" x14ac:dyDescent="0.3">
      <c r="A4" s="87" t="s">
        <v>15</v>
      </c>
      <c r="B4" s="88"/>
      <c r="C4" s="88"/>
      <c r="D4" s="88"/>
      <c r="E4" s="88"/>
      <c r="F4" s="88"/>
      <c r="G4" s="88"/>
      <c r="H4" s="88"/>
      <c r="I4" s="88"/>
      <c r="J4" s="88"/>
      <c r="K4" s="88"/>
      <c r="L4" s="88"/>
      <c r="M4" s="88"/>
      <c r="N4" s="88"/>
      <c r="O4" s="88"/>
      <c r="P4" s="88"/>
      <c r="Q4" s="88"/>
      <c r="R4" s="88"/>
      <c r="S4" s="88"/>
      <c r="T4" s="88"/>
      <c r="U4" s="88"/>
      <c r="V4" s="89"/>
      <c r="X4" s="20"/>
    </row>
    <row r="5" spans="1:34" ht="5.25" customHeight="1" thickTop="1" thickBot="1" x14ac:dyDescent="0.3">
      <c r="A5" s="90"/>
      <c r="B5" s="91"/>
      <c r="C5" s="91"/>
      <c r="D5" s="91"/>
      <c r="E5" s="91"/>
      <c r="F5" s="91"/>
      <c r="G5" s="91"/>
      <c r="H5" s="91"/>
      <c r="I5" s="91"/>
      <c r="J5" s="91"/>
      <c r="K5" s="91"/>
      <c r="L5" s="91"/>
      <c r="M5" s="91"/>
      <c r="N5" s="91"/>
      <c r="O5" s="91"/>
      <c r="P5" s="91"/>
      <c r="Q5" s="91"/>
      <c r="R5" s="91"/>
      <c r="S5" s="91"/>
      <c r="T5" s="91"/>
      <c r="U5" s="91"/>
      <c r="V5" s="92"/>
    </row>
    <row r="6" spans="1:34" ht="18" customHeight="1" thickTop="1" thickBot="1" x14ac:dyDescent="0.3">
      <c r="A6" s="84" t="str">
        <f>'PANEL DE CONTROL DISTRITAL'!A6</f>
        <v>Número</v>
      </c>
      <c r="B6" s="85" t="str">
        <f>'PANEL DE CONTROL DISTRITAL'!B6</f>
        <v xml:space="preserve">PROCESOS SUSTANTIVOS E INDICADORES </v>
      </c>
      <c r="C6" s="85"/>
      <c r="D6" s="85"/>
      <c r="E6" s="85"/>
      <c r="F6" s="85"/>
      <c r="G6" s="85"/>
      <c r="H6" s="85"/>
      <c r="I6" s="93" t="s">
        <v>11</v>
      </c>
      <c r="J6" s="93"/>
      <c r="K6" s="93"/>
      <c r="L6" s="93"/>
      <c r="M6" s="93"/>
      <c r="N6" s="93"/>
      <c r="O6" s="93"/>
      <c r="P6" s="93"/>
      <c r="Q6" s="93"/>
      <c r="R6" s="93"/>
      <c r="S6" s="93"/>
      <c r="T6" s="93"/>
      <c r="U6" s="93"/>
      <c r="V6" s="86" t="s">
        <v>7</v>
      </c>
    </row>
    <row r="7" spans="1:34" ht="17.25" customHeight="1" thickTop="1" thickBot="1" x14ac:dyDescent="0.3">
      <c r="A7" s="84"/>
      <c r="B7" s="85" t="str">
        <f>'PANEL DE CONTROL DISTRITAL'!B7</f>
        <v>DESCRIPCIÓN</v>
      </c>
      <c r="C7" s="85"/>
      <c r="D7" s="85"/>
      <c r="E7" s="85" t="str">
        <f>'PANEL DE CONTROL DISTRITAL'!E7</f>
        <v>MEDICIÓN</v>
      </c>
      <c r="F7" s="85"/>
      <c r="G7" s="85"/>
      <c r="H7" s="85"/>
      <c r="I7" s="94" t="s">
        <v>57</v>
      </c>
      <c r="J7" s="94"/>
      <c r="K7" s="94"/>
      <c r="L7" s="94"/>
      <c r="M7" s="94"/>
      <c r="N7" s="94"/>
      <c r="O7" s="94"/>
      <c r="P7" s="94"/>
      <c r="Q7" s="94"/>
      <c r="R7" s="94"/>
      <c r="S7" s="94"/>
      <c r="T7" s="94"/>
      <c r="U7" s="94"/>
      <c r="V7" s="86"/>
    </row>
    <row r="8" spans="1:34" ht="5.25" customHeight="1" thickTop="1" thickBot="1" x14ac:dyDescent="0.3">
      <c r="A8" s="84"/>
      <c r="B8" s="95"/>
      <c r="C8" s="96"/>
      <c r="D8" s="96"/>
      <c r="E8" s="96"/>
      <c r="F8" s="96"/>
      <c r="G8" s="96"/>
      <c r="H8" s="96"/>
      <c r="I8" s="96"/>
      <c r="J8" s="96"/>
      <c r="K8" s="96"/>
      <c r="L8" s="96"/>
      <c r="M8" s="96"/>
      <c r="N8" s="96"/>
      <c r="O8" s="96"/>
      <c r="P8" s="96"/>
      <c r="Q8" s="96"/>
      <c r="R8" s="96"/>
      <c r="S8" s="96"/>
      <c r="T8" s="96"/>
      <c r="U8" s="96"/>
      <c r="V8" s="86"/>
    </row>
    <row r="9" spans="1:34" s="2" customFormat="1" ht="29.25" customHeight="1" thickTop="1" thickBot="1" x14ac:dyDescent="0.3">
      <c r="A9" s="8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36" t="str">
        <f>'PANEL DE CONTROL DISTRITAL'!H8</f>
        <v>Nominativo</v>
      </c>
      <c r="I9" s="29" t="str">
        <f>'090151'!I9</f>
        <v>2024-28</v>
      </c>
      <c r="J9" s="29" t="str">
        <f>'090151'!J9</f>
        <v>2024-29</v>
      </c>
      <c r="K9" s="29" t="str">
        <f>'090151'!K9</f>
        <v>2024-30</v>
      </c>
      <c r="L9" s="29" t="str">
        <f>'090151'!L9</f>
        <v>2024-31</v>
      </c>
      <c r="M9" s="29" t="str">
        <f>'090151'!M9</f>
        <v>2024-32</v>
      </c>
      <c r="N9" s="29" t="str">
        <f>'090151'!N9</f>
        <v>2024-33</v>
      </c>
      <c r="O9" s="29" t="str">
        <f>'090151'!O9</f>
        <v>2024-34</v>
      </c>
      <c r="P9" s="29" t="str">
        <f>'090151'!P9</f>
        <v>2024-35</v>
      </c>
      <c r="Q9" s="29" t="str">
        <f>'090151'!Q9</f>
        <v>2024-36</v>
      </c>
      <c r="R9" s="29" t="str">
        <f>'090151'!R9</f>
        <v>2024-37</v>
      </c>
      <c r="S9" s="29" t="str">
        <f>'090151'!S9</f>
        <v>2024-38</v>
      </c>
      <c r="T9" s="29" t="str">
        <f>'090151'!T9</f>
        <v>2024-39</v>
      </c>
      <c r="U9" s="29" t="str">
        <f>'090151'!U9</f>
        <v>2024-40</v>
      </c>
      <c r="V9" s="86"/>
    </row>
    <row r="10" spans="1:34" s="2" customFormat="1" ht="50.15" customHeight="1" thickTop="1" thickBot="1" x14ac:dyDescent="0.3">
      <c r="A10" s="98">
        <f>'PANEL DE CONTROL DISTRITAL'!A9</f>
        <v>1</v>
      </c>
      <c r="B10" s="100" t="str">
        <f>'PANEL DE CONTROL DISTRITAL'!B9</f>
        <v>Entrevista</v>
      </c>
      <c r="C10" s="97" t="str">
        <f>'PANEL DE CONTROL DISTRITAL'!C9</f>
        <v xml:space="preserve"> Auxiliar de Atención Ciudadana</v>
      </c>
      <c r="D10" s="101" t="str">
        <f>'PANEL DE CONTROL DISTRITAL'!D9</f>
        <v>Fichas requisitadas correctamente.</v>
      </c>
      <c r="E10" s="97" t="str">
        <f>'PANEL DE CONTROL DISTRITAL'!E9</f>
        <v>(Fichas requisitadas correctamente / Fichas revisadas en la muestra del 10%) x 100</v>
      </c>
      <c r="F10" s="102" t="str">
        <f>'PANEL DE CONTROL DISTRITAL'!F9</f>
        <v>Semanal (remesa)</v>
      </c>
      <c r="G10" s="103">
        <f>'PANEL DE CONTROL DISTRITAL'!G9</f>
        <v>0.9</v>
      </c>
      <c r="H10" s="27" t="str">
        <f>'PANEL DE CONTROL DISTRITAL'!H9</f>
        <v>Fichas requistadas correctamente</v>
      </c>
      <c r="I10" s="25">
        <v>69</v>
      </c>
      <c r="J10" s="25">
        <v>179</v>
      </c>
      <c r="K10" s="25">
        <v>174</v>
      </c>
      <c r="L10" s="25">
        <v>171</v>
      </c>
      <c r="M10" s="25">
        <v>180</v>
      </c>
      <c r="N10" s="25">
        <v>174</v>
      </c>
      <c r="O10" s="25">
        <v>174</v>
      </c>
      <c r="P10" s="25">
        <v>179</v>
      </c>
      <c r="Q10" s="25">
        <v>177</v>
      </c>
      <c r="R10" s="25">
        <v>175</v>
      </c>
      <c r="S10" s="25">
        <v>174</v>
      </c>
      <c r="T10" s="25">
        <v>168</v>
      </c>
      <c r="U10" s="25">
        <v>163</v>
      </c>
      <c r="V10" s="99">
        <f>IFERROR(SUM(I10:U10)/SUM(I11:U11),0)</f>
        <v>1</v>
      </c>
    </row>
    <row r="11" spans="1:34" s="2" customFormat="1" ht="50.15" customHeight="1" thickTop="1" thickBot="1" x14ac:dyDescent="0.3">
      <c r="A11" s="98"/>
      <c r="B11" s="100"/>
      <c r="C11" s="97"/>
      <c r="D11" s="101"/>
      <c r="E11" s="97"/>
      <c r="F11" s="102"/>
      <c r="G11" s="103"/>
      <c r="H11" s="27" t="str">
        <f>'PANEL DE CONTROL DISTRITAL'!H10</f>
        <v>Fichas revisadas en la Muestra del 10%</v>
      </c>
      <c r="I11" s="37">
        <v>69</v>
      </c>
      <c r="J11" s="37">
        <v>179</v>
      </c>
      <c r="K11" s="37">
        <v>174</v>
      </c>
      <c r="L11" s="37">
        <v>171</v>
      </c>
      <c r="M11" s="37">
        <v>180</v>
      </c>
      <c r="N11" s="37">
        <v>174</v>
      </c>
      <c r="O11" s="37">
        <v>174</v>
      </c>
      <c r="P11" s="37">
        <v>179</v>
      </c>
      <c r="Q11" s="37">
        <v>177</v>
      </c>
      <c r="R11" s="37">
        <v>175</v>
      </c>
      <c r="S11" s="37">
        <v>174</v>
      </c>
      <c r="T11" s="37">
        <v>168</v>
      </c>
      <c r="U11" s="37">
        <v>163</v>
      </c>
      <c r="V11" s="99"/>
    </row>
    <row r="12" spans="1:34" s="39" customFormat="1" ht="8.15" customHeight="1" thickTop="1" thickBot="1" x14ac:dyDescent="0.3">
      <c r="A12" s="98"/>
      <c r="B12" s="98"/>
      <c r="C12" s="98"/>
      <c r="D12" s="98"/>
      <c r="E12" s="98"/>
      <c r="F12" s="98"/>
      <c r="G12" s="98"/>
      <c r="H12" s="98"/>
      <c r="I12" s="98"/>
      <c r="J12" s="98"/>
      <c r="K12" s="98"/>
      <c r="L12" s="98"/>
      <c r="M12" s="98"/>
      <c r="N12" s="98"/>
      <c r="O12" s="98"/>
      <c r="P12" s="98"/>
      <c r="Q12" s="98"/>
      <c r="R12" s="98"/>
      <c r="S12" s="98"/>
      <c r="T12" s="98"/>
      <c r="U12" s="98"/>
      <c r="V12" s="98"/>
      <c r="W12" s="38"/>
      <c r="X12" s="38"/>
      <c r="Y12" s="38"/>
      <c r="Z12" s="38"/>
      <c r="AA12" s="38"/>
      <c r="AB12" s="38"/>
      <c r="AC12" s="38"/>
      <c r="AD12" s="38"/>
      <c r="AE12" s="38"/>
      <c r="AF12" s="38"/>
      <c r="AG12" s="38"/>
      <c r="AH12" s="38"/>
    </row>
    <row r="13" spans="1:34" s="3" customFormat="1" ht="50.15" customHeight="1" thickTop="1" thickBot="1" x14ac:dyDescent="0.3">
      <c r="A13" s="98">
        <f>'PANEL DE CONTROL DISTRITAL'!A12</f>
        <v>2</v>
      </c>
      <c r="B13" s="100" t="str">
        <f>'PANEL DE CONTROL DISTRITAL'!B12</f>
        <v>Trámite</v>
      </c>
      <c r="C13" s="97" t="str">
        <f>'PANEL DE CONTROL DISTRITAL'!C12</f>
        <v>Operador de Equipo Tecnológico</v>
      </c>
      <c r="D13" s="101" t="str">
        <f>'PANEL DE CONTROL DISTRITAL'!D12</f>
        <v>Trámites exitosos.</v>
      </c>
      <c r="E13" s="97" t="str">
        <f>'PANEL DE CONTROL DISTRITAL'!E12</f>
        <v>(Número de trámites exitosos / Número de trámites aplicados) x 100</v>
      </c>
      <c r="F13" s="102" t="str">
        <f>'PANEL DE CONTROL DISTRITAL'!F12</f>
        <v>Semanal (remesa)</v>
      </c>
      <c r="G13" s="103">
        <f>'PANEL DE CONTROL DISTRITAL'!G12</f>
        <v>0.9</v>
      </c>
      <c r="H13" s="27" t="str">
        <f>'PANEL DE CONTROL DISTRITAL'!H12</f>
        <v>Número de trámites exitosos</v>
      </c>
      <c r="I13" s="25">
        <v>681</v>
      </c>
      <c r="J13" s="25">
        <v>1780</v>
      </c>
      <c r="K13" s="25">
        <v>1736</v>
      </c>
      <c r="L13" s="25">
        <v>1704</v>
      </c>
      <c r="M13" s="25">
        <v>1791</v>
      </c>
      <c r="N13" s="25">
        <v>1731</v>
      </c>
      <c r="O13" s="25">
        <v>1734</v>
      </c>
      <c r="P13" s="25">
        <v>1783</v>
      </c>
      <c r="Q13" s="25">
        <v>1758</v>
      </c>
      <c r="R13" s="25">
        <v>1736</v>
      </c>
      <c r="S13" s="25">
        <v>1732</v>
      </c>
      <c r="T13" s="25">
        <v>1669</v>
      </c>
      <c r="U13" s="25">
        <v>1118</v>
      </c>
      <c r="V13" s="99">
        <f>IFERROR(SUM(I13:U13)/SUM(I14:U14),0)</f>
        <v>0.97333581084219822</v>
      </c>
    </row>
    <row r="14" spans="1:34" s="3" customFormat="1" ht="50.15" customHeight="1" thickTop="1" thickBot="1" x14ac:dyDescent="0.3">
      <c r="A14" s="98"/>
      <c r="B14" s="100"/>
      <c r="C14" s="97"/>
      <c r="D14" s="101"/>
      <c r="E14" s="97"/>
      <c r="F14" s="102"/>
      <c r="G14" s="103"/>
      <c r="H14" s="27" t="str">
        <f>'PANEL DE CONTROL DISTRITAL'!H13</f>
        <v>Número de trámites aplicados</v>
      </c>
      <c r="I14" s="37">
        <v>684</v>
      </c>
      <c r="J14" s="37">
        <v>1782</v>
      </c>
      <c r="K14" s="37">
        <v>1739</v>
      </c>
      <c r="L14" s="37">
        <v>1710</v>
      </c>
      <c r="M14" s="37">
        <v>1799</v>
      </c>
      <c r="N14" s="37">
        <v>1736</v>
      </c>
      <c r="O14" s="37">
        <v>1738</v>
      </c>
      <c r="P14" s="37">
        <v>1789</v>
      </c>
      <c r="Q14" s="37">
        <v>1761</v>
      </c>
      <c r="R14" s="37">
        <v>1746</v>
      </c>
      <c r="S14" s="37">
        <v>1736</v>
      </c>
      <c r="T14" s="37">
        <v>1680</v>
      </c>
      <c r="U14" s="37">
        <v>1627</v>
      </c>
      <c r="V14" s="99"/>
    </row>
    <row r="15" spans="1:34" s="39" customFormat="1" ht="8.15" customHeight="1" thickTop="1" thickBot="1" x14ac:dyDescent="0.3">
      <c r="A15" s="98"/>
      <c r="B15" s="98"/>
      <c r="C15" s="98"/>
      <c r="D15" s="98"/>
      <c r="E15" s="98"/>
      <c r="F15" s="98"/>
      <c r="G15" s="98"/>
      <c r="H15" s="98"/>
      <c r="I15" s="98"/>
      <c r="J15" s="98"/>
      <c r="K15" s="98"/>
      <c r="L15" s="98"/>
      <c r="M15" s="98"/>
      <c r="N15" s="98"/>
      <c r="O15" s="98"/>
      <c r="P15" s="98"/>
      <c r="Q15" s="98"/>
      <c r="R15" s="98"/>
      <c r="S15" s="98"/>
      <c r="T15" s="98"/>
      <c r="U15" s="98"/>
      <c r="V15" s="98"/>
      <c r="W15" s="38"/>
      <c r="X15" s="38"/>
      <c r="Y15" s="38"/>
      <c r="Z15" s="38"/>
      <c r="AA15" s="38"/>
      <c r="AB15" s="38"/>
      <c r="AC15" s="38"/>
      <c r="AD15" s="38"/>
      <c r="AE15" s="38"/>
      <c r="AF15" s="38"/>
      <c r="AG15" s="38"/>
      <c r="AH15" s="38"/>
    </row>
    <row r="16" spans="1:34" s="3" customFormat="1" ht="50.15" customHeight="1" thickTop="1" thickBot="1" x14ac:dyDescent="0.3">
      <c r="A16" s="98">
        <f>'PANEL DE CONTROL DISTRITAL'!A15</f>
        <v>3</v>
      </c>
      <c r="B16" s="100" t="str">
        <f>'PANEL DE CONTROL DISTRITAL'!B15</f>
        <v>Transferencia de la Información.</v>
      </c>
      <c r="C16" s="97" t="str">
        <f>'PANEL DE CONTROL DISTRITAL'!C15</f>
        <v>Responsable de Módulo</v>
      </c>
      <c r="D16" s="101" t="str">
        <f>'PANEL DE CONTROL DISTRITAL'!D15</f>
        <v>Reenvíos exitosos.</v>
      </c>
      <c r="E16" s="97" t="str">
        <f>'PANEL DE CONTROL DISTRITAL'!E15</f>
        <v>(Ejecución de los scripts de reenvío de notificaciones / Solicitud de reenvíos de scripts requeridos) x100</v>
      </c>
      <c r="F16" s="102" t="str">
        <f>'PANEL DE CONTROL DISTRITAL'!F15</f>
        <v>Semanal (remesa)</v>
      </c>
      <c r="G16" s="103">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99">
        <f>IFERROR(SUM(I16:U16)/SUM(I17:U17),1)</f>
        <v>1</v>
      </c>
    </row>
    <row r="17" spans="1:34" s="3" customFormat="1" ht="50.15" customHeight="1" thickTop="1" thickBot="1" x14ac:dyDescent="0.3">
      <c r="A17" s="98"/>
      <c r="B17" s="100"/>
      <c r="C17" s="97"/>
      <c r="D17" s="101"/>
      <c r="E17" s="97"/>
      <c r="F17" s="102"/>
      <c r="G17" s="103"/>
      <c r="H17" s="27" t="str">
        <f>'PANEL DE CONTROL DISTRITAL'!H16</f>
        <v>Solicitud de reevíos de scripts requeridos</v>
      </c>
      <c r="I17" s="37">
        <v>0</v>
      </c>
      <c r="J17" s="37">
        <v>0</v>
      </c>
      <c r="K17" s="37">
        <v>0</v>
      </c>
      <c r="L17" s="37">
        <v>0</v>
      </c>
      <c r="M17" s="37">
        <v>0</v>
      </c>
      <c r="N17" s="37">
        <v>0</v>
      </c>
      <c r="O17" s="37">
        <v>0</v>
      </c>
      <c r="P17" s="37">
        <v>0</v>
      </c>
      <c r="Q17" s="37">
        <v>0</v>
      </c>
      <c r="R17" s="37">
        <v>0</v>
      </c>
      <c r="S17" s="37">
        <v>0</v>
      </c>
      <c r="T17" s="37">
        <v>0</v>
      </c>
      <c r="U17" s="37">
        <v>0</v>
      </c>
      <c r="V17" s="99"/>
    </row>
    <row r="18" spans="1:34" s="39" customFormat="1" ht="8.15" customHeight="1" thickTop="1" thickBot="1" x14ac:dyDescent="0.3">
      <c r="A18" s="98"/>
      <c r="B18" s="98"/>
      <c r="C18" s="98"/>
      <c r="D18" s="98"/>
      <c r="E18" s="98"/>
      <c r="F18" s="98"/>
      <c r="G18" s="98"/>
      <c r="H18" s="98"/>
      <c r="I18" s="98"/>
      <c r="J18" s="98"/>
      <c r="K18" s="98"/>
      <c r="L18" s="98"/>
      <c r="M18" s="98"/>
      <c r="N18" s="98"/>
      <c r="O18" s="98"/>
      <c r="P18" s="98"/>
      <c r="Q18" s="98"/>
      <c r="R18" s="98"/>
      <c r="S18" s="98"/>
      <c r="T18" s="98"/>
      <c r="U18" s="98"/>
      <c r="V18" s="98"/>
      <c r="W18" s="38"/>
      <c r="X18" s="38"/>
      <c r="Y18" s="38"/>
      <c r="Z18" s="38"/>
      <c r="AA18" s="38"/>
      <c r="AB18" s="38"/>
      <c r="AC18" s="38"/>
      <c r="AD18" s="38"/>
      <c r="AE18" s="38"/>
      <c r="AF18" s="38"/>
      <c r="AG18" s="38"/>
      <c r="AH18" s="38"/>
    </row>
    <row r="19" spans="1:34" s="3" customFormat="1" ht="50.15" customHeight="1" thickTop="1" thickBot="1" x14ac:dyDescent="0.3">
      <c r="A19" s="98">
        <f>'PANEL DE CONTROL DISTRITAL'!A18</f>
        <v>4</v>
      </c>
      <c r="B19" s="100" t="str">
        <f>'PANEL DE CONTROL DISTRITAL'!B18</f>
        <v>Conciliación de Credenciales para Votar.</v>
      </c>
      <c r="C19" s="97" t="str">
        <f>'PANEL DE CONTROL DISTRITAL'!C18</f>
        <v>Responsable de Módulo</v>
      </c>
      <c r="D19" s="101" t="str">
        <f>'PANEL DE CONTROL DISTRITAL'!D18</f>
        <v>Credenciales disponibles para entrega.</v>
      </c>
      <c r="E19" s="97" t="str">
        <f>'PANEL DE CONTROL DISTRITAL'!E18</f>
        <v>[(Credenciales recibidas - Credenciales inconsistentes) / Credenciales recibidas] x 100</v>
      </c>
      <c r="F19" s="102" t="str">
        <f>'PANEL DE CONTROL DISTRITAL'!F18</f>
        <v>Semanal (remesa)</v>
      </c>
      <c r="G19" s="103">
        <f>'PANEL DE CONTROL DISTRITAL'!G18</f>
        <v>0.9</v>
      </c>
      <c r="H19" s="27" t="str">
        <f>'PANEL DE CONTROL DISTRITAL'!H18</f>
        <v xml:space="preserve">Credenciales Recibidas - Credenciales inconsistentes </v>
      </c>
      <c r="I19" s="25">
        <v>380</v>
      </c>
      <c r="J19" s="25">
        <v>1275</v>
      </c>
      <c r="K19" s="25">
        <v>1743</v>
      </c>
      <c r="L19" s="25">
        <v>1681</v>
      </c>
      <c r="M19" s="25">
        <v>1725</v>
      </c>
      <c r="N19" s="25">
        <v>1792</v>
      </c>
      <c r="O19" s="25">
        <v>1759</v>
      </c>
      <c r="P19" s="25">
        <v>1742</v>
      </c>
      <c r="Q19" s="25">
        <v>1482</v>
      </c>
      <c r="R19" s="25">
        <v>2006</v>
      </c>
      <c r="S19" s="25">
        <v>1779</v>
      </c>
      <c r="T19" s="25">
        <v>1714</v>
      </c>
      <c r="U19" s="25">
        <v>1616</v>
      </c>
      <c r="V19" s="99">
        <f>IFERROR(SUM(I19:U19)/SUM(I20:U20),0)</f>
        <v>1</v>
      </c>
    </row>
    <row r="20" spans="1:34" s="3" customFormat="1" ht="50.15" customHeight="1" thickTop="1" thickBot="1" x14ac:dyDescent="0.3">
      <c r="A20" s="98"/>
      <c r="B20" s="100"/>
      <c r="C20" s="97"/>
      <c r="D20" s="101"/>
      <c r="E20" s="97"/>
      <c r="F20" s="102"/>
      <c r="G20" s="103"/>
      <c r="H20" s="27" t="str">
        <f>'PANEL DE CONTROL DISTRITAL'!H19</f>
        <v xml:space="preserve">Credenciales recibidas </v>
      </c>
      <c r="I20" s="37">
        <v>380</v>
      </c>
      <c r="J20" s="37">
        <v>1275</v>
      </c>
      <c r="K20" s="37">
        <v>1743</v>
      </c>
      <c r="L20" s="37">
        <v>1681</v>
      </c>
      <c r="M20" s="37">
        <v>1725</v>
      </c>
      <c r="N20" s="37">
        <v>1792</v>
      </c>
      <c r="O20" s="37">
        <v>1759</v>
      </c>
      <c r="P20" s="37">
        <v>1742</v>
      </c>
      <c r="Q20" s="37">
        <v>1482</v>
      </c>
      <c r="R20" s="37">
        <v>2006</v>
      </c>
      <c r="S20" s="37">
        <v>1779</v>
      </c>
      <c r="T20" s="37">
        <v>1714</v>
      </c>
      <c r="U20" s="37">
        <v>1616</v>
      </c>
      <c r="V20" s="99"/>
    </row>
    <row r="21" spans="1:34" s="39" customFormat="1" ht="8.15" customHeight="1" thickTop="1" thickBot="1" x14ac:dyDescent="0.3">
      <c r="A21" s="40"/>
      <c r="B21" s="41"/>
      <c r="C21" s="42"/>
      <c r="D21" s="43"/>
      <c r="E21" s="42"/>
      <c r="F21" s="44"/>
      <c r="G21" s="45"/>
      <c r="H21" s="46"/>
      <c r="I21" s="47"/>
      <c r="J21" s="47"/>
      <c r="K21" s="47"/>
      <c r="L21" s="47"/>
      <c r="M21" s="47"/>
      <c r="N21" s="47"/>
      <c r="O21" s="47"/>
      <c r="P21" s="47"/>
      <c r="Q21" s="47"/>
      <c r="R21" s="47"/>
      <c r="S21" s="47"/>
      <c r="T21" s="47"/>
      <c r="U21" s="47"/>
      <c r="V21" s="48"/>
      <c r="W21" s="38"/>
      <c r="X21" s="38"/>
      <c r="Y21" s="38"/>
      <c r="Z21" s="38"/>
      <c r="AA21" s="38"/>
      <c r="AB21" s="38"/>
      <c r="AC21" s="38"/>
      <c r="AD21" s="38"/>
      <c r="AE21" s="38"/>
      <c r="AF21" s="38"/>
      <c r="AG21" s="38"/>
      <c r="AH21" s="38"/>
    </row>
    <row r="22" spans="1:34" s="3" customFormat="1" ht="50.15" customHeight="1" thickTop="1" thickBot="1" x14ac:dyDescent="0.3">
      <c r="A22" s="98">
        <f>'PANEL DE CONTROL DISTRITAL'!A21</f>
        <v>5</v>
      </c>
      <c r="B22" s="100" t="str">
        <f>'PANEL DE CONTROL DISTRITAL'!B21</f>
        <v>Conciliación de Credenciales para Votar.</v>
      </c>
      <c r="C22" s="97" t="str">
        <f>'PANEL DE CONTROL DISTRITAL'!C21</f>
        <v>Responsable de Módulo</v>
      </c>
      <c r="D22" s="101" t="str">
        <f>'PANEL DE CONTROL DISTRITAL'!D21</f>
        <v>Arqueo de credenciales.</v>
      </c>
      <c r="E22" s="97" t="str">
        <f>'PANEL DE CONTROL DISTRITAL'!E21</f>
        <v>(Credenciales disponibles (físicas) / Credenciales disponibles registradas en SIIRFE-MAC) x 100</v>
      </c>
      <c r="F22" s="102" t="str">
        <f>'PANEL DE CONTROL DISTRITAL'!F21</f>
        <v>Semanal (remesa)</v>
      </c>
      <c r="G22" s="103">
        <f>'PANEL DE CONTROL DISTRITAL'!G21</f>
        <v>1</v>
      </c>
      <c r="H22" s="27" t="str">
        <f>'PANEL DE CONTROL DISTRITAL'!H21</f>
        <v>Credenciales disponibles (físicas)</v>
      </c>
      <c r="I22" s="25">
        <v>1409</v>
      </c>
      <c r="J22" s="25">
        <v>2261</v>
      </c>
      <c r="K22" s="25">
        <v>2931</v>
      </c>
      <c r="L22" s="25">
        <v>3011</v>
      </c>
      <c r="M22" s="25">
        <v>3074</v>
      </c>
      <c r="N22" s="25">
        <v>3197</v>
      </c>
      <c r="O22" s="25">
        <v>3213</v>
      </c>
      <c r="P22" s="25">
        <v>3298</v>
      </c>
      <c r="Q22" s="25">
        <v>3021</v>
      </c>
      <c r="R22" s="25">
        <v>3232</v>
      </c>
      <c r="S22" s="25">
        <v>3384</v>
      </c>
      <c r="T22" s="25">
        <v>3329</v>
      </c>
      <c r="U22" s="25">
        <v>3266</v>
      </c>
      <c r="V22" s="99">
        <f>IFERROR(SUM(I22:U22)/SUM(I23:U23),0)</f>
        <v>1</v>
      </c>
    </row>
    <row r="23" spans="1:34" s="3" customFormat="1" ht="50.15" customHeight="1" thickTop="1" thickBot="1" x14ac:dyDescent="0.3">
      <c r="A23" s="98"/>
      <c r="B23" s="100"/>
      <c r="C23" s="97"/>
      <c r="D23" s="101"/>
      <c r="E23" s="97"/>
      <c r="F23" s="102"/>
      <c r="G23" s="103"/>
      <c r="H23" s="27" t="str">
        <f>'PANEL DE CONTROL DISTRITAL'!H22</f>
        <v>Credenciales disponibles registradas en SIIRFE</v>
      </c>
      <c r="I23" s="37">
        <v>1409</v>
      </c>
      <c r="J23" s="37">
        <v>2261</v>
      </c>
      <c r="K23" s="37">
        <v>2931</v>
      </c>
      <c r="L23" s="37">
        <v>3011</v>
      </c>
      <c r="M23" s="37">
        <v>3074</v>
      </c>
      <c r="N23" s="37">
        <v>3197</v>
      </c>
      <c r="O23" s="37">
        <v>3213</v>
      </c>
      <c r="P23" s="37">
        <v>3298</v>
      </c>
      <c r="Q23" s="37">
        <v>3021</v>
      </c>
      <c r="R23" s="37">
        <v>3232</v>
      </c>
      <c r="S23" s="37">
        <v>3384</v>
      </c>
      <c r="T23" s="37">
        <v>3329</v>
      </c>
      <c r="U23" s="37">
        <v>3266</v>
      </c>
      <c r="V23" s="99"/>
    </row>
    <row r="24" spans="1:34" s="4" customFormat="1" ht="7.5" customHeight="1" thickTop="1" thickBot="1" x14ac:dyDescent="0.3">
      <c r="A24" s="98"/>
      <c r="B24" s="98"/>
      <c r="C24" s="98"/>
      <c r="D24" s="98"/>
      <c r="E24" s="98"/>
      <c r="F24" s="98"/>
      <c r="G24" s="98"/>
      <c r="H24" s="98"/>
      <c r="I24" s="98"/>
      <c r="J24" s="98"/>
      <c r="K24" s="98"/>
      <c r="L24" s="98"/>
      <c r="M24" s="98"/>
      <c r="N24" s="98"/>
      <c r="O24" s="98"/>
      <c r="P24" s="98"/>
      <c r="Q24" s="98"/>
      <c r="R24" s="98"/>
      <c r="S24" s="98"/>
      <c r="T24" s="98"/>
      <c r="U24" s="98"/>
      <c r="V24" s="98"/>
    </row>
    <row r="25" spans="1:34" ht="50.15" customHeight="1" thickTop="1" thickBot="1" x14ac:dyDescent="0.3">
      <c r="A25" s="98">
        <f>'PANEL DE CONTROL DISTRITAL'!A24</f>
        <v>6</v>
      </c>
      <c r="B25" s="100" t="str">
        <f>'PANEL DE CONTROL DISTRITAL'!B24</f>
        <v>Entrega de la Credencial para Votar.</v>
      </c>
      <c r="C25" s="97" t="str">
        <f>'PANEL DE CONTROL DISTRITAL'!C24</f>
        <v>Operador de Equipo Tecnológico</v>
      </c>
      <c r="D25" s="101" t="str">
        <f>'PANEL DE CONTROL DISTRITAL'!D24</f>
        <v>Efectividad de entrega de CPV en MAC.</v>
      </c>
      <c r="E25" s="97" t="str">
        <f>'PANEL DE CONTROL DISTRITAL'!E24</f>
        <v>(Total de credenciales entregadas / Total de ciudadanas y ciudadanos que acuden al MAC a recoger su credencial) x 100</v>
      </c>
      <c r="F25" s="102" t="str">
        <f>'PANEL DE CONTROL DISTRITAL'!F24</f>
        <v>Semanal (remesa)</v>
      </c>
      <c r="G25" s="103">
        <f>'PANEL DE CONTROL DISTRITAL'!G24</f>
        <v>0.9</v>
      </c>
      <c r="H25" s="27" t="str">
        <f>'PANEL DE CONTROL DISTRITAL'!H24</f>
        <v xml:space="preserve">Total de credenciales entregadas </v>
      </c>
      <c r="I25" s="25">
        <v>13</v>
      </c>
      <c r="J25" s="25">
        <v>423</v>
      </c>
      <c r="K25" s="25">
        <v>1073</v>
      </c>
      <c r="L25" s="25">
        <v>1601</v>
      </c>
      <c r="M25" s="25">
        <v>1560</v>
      </c>
      <c r="N25" s="25">
        <v>1668</v>
      </c>
      <c r="O25" s="25">
        <v>1743</v>
      </c>
      <c r="P25" s="25">
        <v>1657</v>
      </c>
      <c r="Q25" s="25">
        <v>1759</v>
      </c>
      <c r="R25" s="25">
        <v>1768</v>
      </c>
      <c r="S25" s="25">
        <v>1627</v>
      </c>
      <c r="T25" s="25">
        <v>1769</v>
      </c>
      <c r="U25" s="25">
        <v>1679</v>
      </c>
      <c r="V25" s="99">
        <f>IFERROR(SUM(I25:U25)/SUM(I26:U26),0)</f>
        <v>0.99825821902895706</v>
      </c>
    </row>
    <row r="26" spans="1:34" ht="50.15" customHeight="1" thickTop="1" thickBot="1" x14ac:dyDescent="0.3">
      <c r="A26" s="98"/>
      <c r="B26" s="100"/>
      <c r="C26" s="97"/>
      <c r="D26" s="101"/>
      <c r="E26" s="97"/>
      <c r="F26" s="102"/>
      <c r="G26" s="103"/>
      <c r="H26" s="27" t="str">
        <f>'PANEL DE CONTROL DISTRITAL'!H25</f>
        <v xml:space="preserve"> Total de ciudadanos que acuden a MAC a recoger su credencial</v>
      </c>
      <c r="I26" s="37">
        <v>13</v>
      </c>
      <c r="J26" s="37">
        <v>428</v>
      </c>
      <c r="K26" s="37">
        <v>1077</v>
      </c>
      <c r="L26" s="37">
        <v>1604</v>
      </c>
      <c r="M26" s="37">
        <v>1561</v>
      </c>
      <c r="N26" s="37">
        <v>1670</v>
      </c>
      <c r="O26" s="37">
        <v>1744</v>
      </c>
      <c r="P26" s="37">
        <v>1661</v>
      </c>
      <c r="Q26" s="37">
        <v>1761</v>
      </c>
      <c r="R26" s="37">
        <v>1768</v>
      </c>
      <c r="S26" s="37">
        <v>1631</v>
      </c>
      <c r="T26" s="37">
        <v>1772</v>
      </c>
      <c r="U26" s="37">
        <v>1682</v>
      </c>
      <c r="V26" s="99"/>
    </row>
    <row r="27" spans="1:34" ht="15.75" customHeight="1" thickTop="1" x14ac:dyDescent="0.25">
      <c r="B27" s="1" t="s">
        <v>19</v>
      </c>
      <c r="H27" s="49"/>
      <c r="I27" s="50"/>
      <c r="J27" s="50"/>
      <c r="K27" s="50"/>
      <c r="L27" s="50"/>
      <c r="M27" s="50"/>
      <c r="N27" s="50"/>
      <c r="O27" s="50"/>
      <c r="P27" s="50"/>
      <c r="Q27" s="50"/>
      <c r="R27" s="50"/>
      <c r="S27" s="50"/>
      <c r="T27" s="50"/>
      <c r="U27" s="50"/>
      <c r="V27" s="14"/>
    </row>
    <row r="28" spans="1:34" ht="15.75" customHeight="1" x14ac:dyDescent="0.25">
      <c r="H28" s="51"/>
    </row>
    <row r="29" spans="1:34" ht="15.75" customHeight="1" x14ac:dyDescent="0.25">
      <c r="H29" s="51"/>
    </row>
    <row r="30" spans="1:34" ht="15.75" customHeight="1" x14ac:dyDescent="0.25">
      <c r="H30" s="51"/>
    </row>
    <row r="31" spans="1:34" ht="39" customHeight="1" x14ac:dyDescent="0.25">
      <c r="H31" s="51"/>
    </row>
    <row r="32" spans="1:34" ht="30" customHeight="1" x14ac:dyDescent="0.25">
      <c r="H32" s="51"/>
    </row>
    <row r="33" spans="2:8" ht="30" customHeight="1" thickBot="1" x14ac:dyDescent="0.3">
      <c r="H33" s="51"/>
    </row>
    <row r="34" spans="2:8" ht="30" customHeight="1" thickTop="1" thickBot="1" x14ac:dyDescent="0.3">
      <c r="B34" s="110" t="s">
        <v>16</v>
      </c>
      <c r="C34" s="110"/>
      <c r="D34" s="110"/>
      <c r="E34" s="110"/>
      <c r="F34" s="110"/>
      <c r="G34" s="110"/>
      <c r="H34" s="110"/>
    </row>
    <row r="35" spans="2:8" ht="30" customHeight="1" thickTop="1" thickBot="1" x14ac:dyDescent="0.3">
      <c r="B35" s="111" t="s">
        <v>17</v>
      </c>
      <c r="C35" s="111"/>
      <c r="D35" s="111"/>
      <c r="E35" s="111"/>
      <c r="F35" s="111"/>
      <c r="G35" s="112"/>
      <c r="H35" s="55" t="s">
        <v>18</v>
      </c>
    </row>
    <row r="36" spans="2:8" ht="99.65" customHeight="1" thickTop="1" x14ac:dyDescent="0.25">
      <c r="B36" s="119" t="s">
        <v>96</v>
      </c>
      <c r="C36" s="120"/>
      <c r="D36" s="120"/>
      <c r="E36" s="120"/>
      <c r="F36" s="120"/>
      <c r="G36" s="121"/>
      <c r="H36" s="104"/>
    </row>
    <row r="37" spans="2:8" ht="103.25" customHeight="1" thickBot="1" x14ac:dyDescent="0.3">
      <c r="B37" s="122"/>
      <c r="C37" s="123"/>
      <c r="D37" s="123"/>
      <c r="E37" s="123"/>
      <c r="F37" s="123"/>
      <c r="G37" s="124"/>
      <c r="H37" s="107"/>
    </row>
    <row r="38" spans="2:8" ht="35.15" customHeight="1" thickTop="1" x14ac:dyDescent="0.25"/>
    <row r="39" spans="2:8" ht="8.15" customHeight="1" x14ac:dyDescent="0.25"/>
    <row r="40" spans="2:8" ht="35.15" customHeight="1" x14ac:dyDescent="0.25"/>
    <row r="41" spans="2:8" ht="35.15" customHeight="1" x14ac:dyDescent="0.25"/>
    <row r="42" spans="2:8" ht="8.15" customHeight="1" x14ac:dyDescent="0.25"/>
    <row r="43" spans="2:8" ht="35.15" customHeight="1" x14ac:dyDescent="0.25"/>
    <row r="44" spans="2:8" ht="43.5" customHeight="1" x14ac:dyDescent="0.25"/>
    <row r="45" spans="2:8" ht="8.15" customHeight="1" x14ac:dyDescent="0.25"/>
    <row r="46" spans="2:8" ht="35.15" customHeight="1" x14ac:dyDescent="0.25"/>
    <row r="47" spans="2:8" ht="35.15" customHeight="1" x14ac:dyDescent="0.25"/>
    <row r="48" spans="2:8" ht="39" customHeight="1" x14ac:dyDescent="0.25"/>
  </sheetData>
  <mergeCells count="68">
    <mergeCell ref="B35:G35"/>
    <mergeCell ref="B36:G37"/>
    <mergeCell ref="H36:H37"/>
    <mergeCell ref="A24:V24"/>
    <mergeCell ref="A25:A26"/>
    <mergeCell ref="B25:B26"/>
    <mergeCell ref="C25:C26"/>
    <mergeCell ref="D25:D26"/>
    <mergeCell ref="E25:E26"/>
    <mergeCell ref="F25:F26"/>
    <mergeCell ref="G25:G26"/>
    <mergeCell ref="V25:V26"/>
    <mergeCell ref="F10:F11"/>
    <mergeCell ref="G10:G11"/>
    <mergeCell ref="V10:V11"/>
    <mergeCell ref="A1:V1"/>
    <mergeCell ref="F2:G2"/>
    <mergeCell ref="A4:V4"/>
    <mergeCell ref="A5:V5"/>
    <mergeCell ref="A6:A9"/>
    <mergeCell ref="B6:H6"/>
    <mergeCell ref="I6:U6"/>
    <mergeCell ref="V6:V9"/>
    <mergeCell ref="B7:D7"/>
    <mergeCell ref="E7:H7"/>
    <mergeCell ref="I7:U7"/>
    <mergeCell ref="B8:U8"/>
    <mergeCell ref="E16:E17"/>
    <mergeCell ref="A10:A11"/>
    <mergeCell ref="B10:B11"/>
    <mergeCell ref="C10:C11"/>
    <mergeCell ref="D10:D11"/>
    <mergeCell ref="A15:V15"/>
    <mergeCell ref="A12:V12"/>
    <mergeCell ref="A13:A14"/>
    <mergeCell ref="B13:B14"/>
    <mergeCell ref="C13:C14"/>
    <mergeCell ref="D13:D14"/>
    <mergeCell ref="E13:E14"/>
    <mergeCell ref="F13:F14"/>
    <mergeCell ref="G13:G14"/>
    <mergeCell ref="V13:V14"/>
    <mergeCell ref="E10:E11"/>
    <mergeCell ref="F16:F17"/>
    <mergeCell ref="G16:G17"/>
    <mergeCell ref="V16:V17"/>
    <mergeCell ref="A18:V18"/>
    <mergeCell ref="A19:A20"/>
    <mergeCell ref="B19:B20"/>
    <mergeCell ref="C19:C20"/>
    <mergeCell ref="D19:D20"/>
    <mergeCell ref="E19:E20"/>
    <mergeCell ref="F19:F20"/>
    <mergeCell ref="G19:G20"/>
    <mergeCell ref="V19:V20"/>
    <mergeCell ref="A16:A17"/>
    <mergeCell ref="B16:B17"/>
    <mergeCell ref="C16:C17"/>
    <mergeCell ref="D16:D17"/>
    <mergeCell ref="F22:F23"/>
    <mergeCell ref="G22:G23"/>
    <mergeCell ref="V22:V23"/>
    <mergeCell ref="B34:H34"/>
    <mergeCell ref="A22:A23"/>
    <mergeCell ref="B22:B23"/>
    <mergeCell ref="C22:C23"/>
    <mergeCell ref="D22:D23"/>
    <mergeCell ref="E22:E23"/>
  </mergeCells>
  <conditionalFormatting sqref="V10">
    <cfRule type="cellIs" dxfId="135" priority="21" operator="greaterThan">
      <formula>95%</formula>
    </cfRule>
    <cfRule type="cellIs" dxfId="134" priority="22" operator="greaterThanOrEqual">
      <formula>90%</formula>
    </cfRule>
    <cfRule type="cellIs" dxfId="133" priority="23" operator="lessThan">
      <formula>89.99%</formula>
    </cfRule>
  </conditionalFormatting>
  <conditionalFormatting sqref="V13">
    <cfRule type="cellIs" dxfId="132" priority="18" operator="greaterThan">
      <formula>95%</formula>
    </cfRule>
    <cfRule type="cellIs" dxfId="131" priority="19" operator="greaterThanOrEqual">
      <formula>90%</formula>
    </cfRule>
    <cfRule type="cellIs" dxfId="130" priority="20" operator="lessThan">
      <formula>89.99%</formula>
    </cfRule>
  </conditionalFormatting>
  <conditionalFormatting sqref="V19">
    <cfRule type="cellIs" dxfId="129" priority="12" operator="greaterThan">
      <formula>95%</formula>
    </cfRule>
    <cfRule type="cellIs" dxfId="128" priority="13" operator="greaterThanOrEqual">
      <formula>90%</formula>
    </cfRule>
    <cfRule type="cellIs" dxfId="127" priority="14" operator="lessThan">
      <formula>89.99%</formula>
    </cfRule>
  </conditionalFormatting>
  <conditionalFormatting sqref="V22">
    <cfRule type="cellIs" dxfId="126" priority="4" operator="greaterThanOrEqual">
      <formula>100%</formula>
    </cfRule>
    <cfRule type="cellIs" dxfId="125" priority="5" operator="lessThan">
      <formula>99.99%</formula>
    </cfRule>
  </conditionalFormatting>
  <conditionalFormatting sqref="V25">
    <cfRule type="cellIs" dxfId="124" priority="6" operator="greaterThan">
      <formula>95%</formula>
    </cfRule>
    <cfRule type="cellIs" dxfId="123" priority="7" operator="greaterThanOrEqual">
      <formula>90%</formula>
    </cfRule>
    <cfRule type="cellIs" dxfId="122" priority="8" operator="lessThan">
      <formula>89.99%</formula>
    </cfRule>
  </conditionalFormatting>
  <conditionalFormatting sqref="V16">
    <cfRule type="cellIs" dxfId="121" priority="1" operator="greaterThan">
      <formula>95%</formula>
    </cfRule>
    <cfRule type="cellIs" dxfId="120" priority="2" operator="greaterThanOrEqual">
      <formula>90%</formula>
    </cfRule>
    <cfRule type="cellIs" dxfId="119" priority="3" operator="lessThan">
      <formula>89.99%</formula>
    </cfRule>
  </conditionalFormatting>
  <conditionalFormatting sqref="I21:U21">
    <cfRule type="colorScale" priority="542">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D50E7C61-BBF4-4B90-A1A9-2F33062888C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4A1BFC-9142-44A5-8CB0-4CF99AF103F5}">
  <sheetPr>
    <tabColor theme="5"/>
  </sheetPr>
  <dimension ref="A1:AH48"/>
  <sheetViews>
    <sheetView showGridLines="0" topLeftCell="H9" zoomScale="55" zoomScaleNormal="55" workbookViewId="0">
      <selection activeCell="K31" sqref="K31"/>
    </sheetView>
  </sheetViews>
  <sheetFormatPr baseColWidth="10" defaultColWidth="11.453125" defaultRowHeight="30" customHeight="1" x14ac:dyDescent="0.25"/>
  <cols>
    <col min="1" max="1" width="10.54296875" style="1" bestFit="1" customWidth="1"/>
    <col min="2" max="2" width="19.08984375" style="1" bestFit="1" customWidth="1"/>
    <col min="3" max="3" width="19.08984375" style="1" customWidth="1"/>
    <col min="4" max="4" width="14.36328125" style="1" customWidth="1"/>
    <col min="5" max="5" width="21" style="1" customWidth="1"/>
    <col min="6" max="6" width="12.90625" style="1" customWidth="1"/>
    <col min="7" max="7" width="10.36328125" style="1" bestFit="1" customWidth="1"/>
    <col min="8" max="8" width="14.54296875" style="1" customWidth="1"/>
    <col min="9" max="21" width="10.6328125" style="1" customWidth="1"/>
    <col min="22" max="22" width="22.6328125" style="1" customWidth="1"/>
    <col min="23" max="16384" width="11.453125" style="1"/>
  </cols>
  <sheetData>
    <row r="1" spans="1:34" ht="40.5" customHeight="1" x14ac:dyDescent="0.25">
      <c r="A1" s="58" t="str">
        <f>'PANEL DE CONTROL DISTRITAL'!A1:Q1</f>
        <v>INSTITUTO NACIONAL ELECTORAL
SISTEMA DE GESTIÓN DE LA CALIDAD
CIUDAD DE MÉXICO</v>
      </c>
      <c r="B1" s="58"/>
      <c r="C1" s="58"/>
      <c r="D1" s="58"/>
      <c r="E1" s="58"/>
      <c r="F1" s="58"/>
      <c r="G1" s="58"/>
      <c r="H1" s="58"/>
      <c r="I1" s="58"/>
      <c r="J1" s="58"/>
      <c r="K1" s="58"/>
      <c r="L1" s="58"/>
      <c r="M1" s="58"/>
      <c r="N1" s="58"/>
      <c r="O1" s="58"/>
      <c r="P1" s="58"/>
      <c r="Q1" s="58"/>
      <c r="R1" s="58"/>
      <c r="S1" s="58"/>
      <c r="T1" s="58"/>
      <c r="U1" s="58"/>
      <c r="V1" s="58"/>
    </row>
    <row r="2" spans="1:34" ht="33.75" customHeight="1" x14ac:dyDescent="0.25">
      <c r="A2" s="12"/>
      <c r="B2" s="12"/>
      <c r="C2" s="12"/>
      <c r="D2" s="9" t="s">
        <v>13</v>
      </c>
      <c r="E2" s="9">
        <v>17</v>
      </c>
      <c r="F2" s="60" t="s">
        <v>14</v>
      </c>
      <c r="G2" s="60"/>
      <c r="H2" s="22">
        <v>91751</v>
      </c>
      <c r="I2" s="21"/>
      <c r="J2" s="21"/>
      <c r="K2" s="21"/>
      <c r="L2" s="21"/>
      <c r="M2" s="21"/>
      <c r="N2" s="21"/>
      <c r="O2" s="12"/>
      <c r="P2" s="12"/>
      <c r="Q2" s="12"/>
      <c r="R2" s="12"/>
      <c r="S2" s="12"/>
      <c r="T2" s="12"/>
      <c r="U2" s="12"/>
      <c r="V2" s="53"/>
      <c r="W2" s="17"/>
    </row>
    <row r="3" spans="1:34" ht="11.25" customHeight="1" thickBot="1" x14ac:dyDescent="0.3">
      <c r="A3" s="12"/>
      <c r="B3" s="6"/>
      <c r="C3" s="6"/>
      <c r="D3" s="6"/>
      <c r="E3" s="6"/>
      <c r="F3" s="6"/>
      <c r="G3" s="6"/>
      <c r="H3" s="6"/>
      <c r="I3" s="6"/>
      <c r="J3" s="6"/>
      <c r="K3" s="6"/>
      <c r="L3" s="6"/>
      <c r="M3" s="6"/>
      <c r="N3" s="6"/>
      <c r="O3" s="6"/>
      <c r="P3" s="6"/>
      <c r="Q3" s="6"/>
      <c r="R3" s="6"/>
      <c r="S3" s="6"/>
      <c r="T3" s="6"/>
      <c r="U3" s="6"/>
    </row>
    <row r="4" spans="1:34" ht="30" customHeight="1" thickTop="1" thickBot="1" x14ac:dyDescent="0.3">
      <c r="A4" s="87" t="s">
        <v>15</v>
      </c>
      <c r="B4" s="88"/>
      <c r="C4" s="88"/>
      <c r="D4" s="88"/>
      <c r="E4" s="88"/>
      <c r="F4" s="88"/>
      <c r="G4" s="88"/>
      <c r="H4" s="88"/>
      <c r="I4" s="88"/>
      <c r="J4" s="88"/>
      <c r="K4" s="88"/>
      <c r="L4" s="88"/>
      <c r="M4" s="88"/>
      <c r="N4" s="88"/>
      <c r="O4" s="88"/>
      <c r="P4" s="88"/>
      <c r="Q4" s="88"/>
      <c r="R4" s="88"/>
      <c r="S4" s="88"/>
      <c r="T4" s="88"/>
      <c r="U4" s="88"/>
      <c r="V4" s="89"/>
      <c r="X4" s="20"/>
    </row>
    <row r="5" spans="1:34" ht="5.25" customHeight="1" thickTop="1" thickBot="1" x14ac:dyDescent="0.3">
      <c r="A5" s="90"/>
      <c r="B5" s="91"/>
      <c r="C5" s="91"/>
      <c r="D5" s="91"/>
      <c r="E5" s="91"/>
      <c r="F5" s="91"/>
      <c r="G5" s="91"/>
      <c r="H5" s="91"/>
      <c r="I5" s="91"/>
      <c r="J5" s="91"/>
      <c r="K5" s="91"/>
      <c r="L5" s="91"/>
      <c r="M5" s="91"/>
      <c r="N5" s="91"/>
      <c r="O5" s="91"/>
      <c r="P5" s="91"/>
      <c r="Q5" s="91"/>
      <c r="R5" s="91"/>
      <c r="S5" s="91"/>
      <c r="T5" s="91"/>
      <c r="U5" s="91"/>
      <c r="V5" s="92"/>
    </row>
    <row r="6" spans="1:34" ht="18" customHeight="1" thickTop="1" thickBot="1" x14ac:dyDescent="0.3">
      <c r="A6" s="84" t="str">
        <f>'PANEL DE CONTROL DISTRITAL'!A6</f>
        <v>Número</v>
      </c>
      <c r="B6" s="85" t="str">
        <f>'PANEL DE CONTROL DISTRITAL'!B6</f>
        <v xml:space="preserve">PROCESOS SUSTANTIVOS E INDICADORES </v>
      </c>
      <c r="C6" s="85"/>
      <c r="D6" s="85"/>
      <c r="E6" s="85"/>
      <c r="F6" s="85"/>
      <c r="G6" s="85"/>
      <c r="H6" s="85"/>
      <c r="I6" s="93" t="s">
        <v>11</v>
      </c>
      <c r="J6" s="93"/>
      <c r="K6" s="93"/>
      <c r="L6" s="93"/>
      <c r="M6" s="93"/>
      <c r="N6" s="93"/>
      <c r="O6" s="93"/>
      <c r="P6" s="93"/>
      <c r="Q6" s="93"/>
      <c r="R6" s="93"/>
      <c r="S6" s="93"/>
      <c r="T6" s="93"/>
      <c r="U6" s="93"/>
      <c r="V6" s="86" t="s">
        <v>7</v>
      </c>
    </row>
    <row r="7" spans="1:34" ht="17.25" customHeight="1" thickTop="1" thickBot="1" x14ac:dyDescent="0.3">
      <c r="A7" s="84"/>
      <c r="B7" s="85" t="str">
        <f>'PANEL DE CONTROL DISTRITAL'!B7</f>
        <v>DESCRIPCIÓN</v>
      </c>
      <c r="C7" s="85"/>
      <c r="D7" s="85"/>
      <c r="E7" s="85" t="str">
        <f>'PANEL DE CONTROL DISTRITAL'!E7</f>
        <v>MEDICIÓN</v>
      </c>
      <c r="F7" s="85"/>
      <c r="G7" s="85"/>
      <c r="H7" s="85"/>
      <c r="I7" s="94" t="s">
        <v>57</v>
      </c>
      <c r="J7" s="94"/>
      <c r="K7" s="94"/>
      <c r="L7" s="94"/>
      <c r="M7" s="94"/>
      <c r="N7" s="94"/>
      <c r="O7" s="94"/>
      <c r="P7" s="94"/>
      <c r="Q7" s="94"/>
      <c r="R7" s="94"/>
      <c r="S7" s="94"/>
      <c r="T7" s="94"/>
      <c r="U7" s="94"/>
      <c r="V7" s="86"/>
    </row>
    <row r="8" spans="1:34" ht="5.25" customHeight="1" thickTop="1" thickBot="1" x14ac:dyDescent="0.3">
      <c r="A8" s="84"/>
      <c r="B8" s="95"/>
      <c r="C8" s="96"/>
      <c r="D8" s="96"/>
      <c r="E8" s="96"/>
      <c r="F8" s="96"/>
      <c r="G8" s="96"/>
      <c r="H8" s="96"/>
      <c r="I8" s="96"/>
      <c r="J8" s="96"/>
      <c r="K8" s="96"/>
      <c r="L8" s="96"/>
      <c r="M8" s="96"/>
      <c r="N8" s="96"/>
      <c r="O8" s="96"/>
      <c r="P8" s="96"/>
      <c r="Q8" s="96"/>
      <c r="R8" s="96"/>
      <c r="S8" s="96"/>
      <c r="T8" s="96"/>
      <c r="U8" s="96"/>
      <c r="V8" s="86"/>
    </row>
    <row r="9" spans="1:34" s="2" customFormat="1" ht="29.25" customHeight="1" thickTop="1" thickBot="1" x14ac:dyDescent="0.3">
      <c r="A9" s="8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36" t="str">
        <f>'PANEL DE CONTROL DISTRITAL'!H8</f>
        <v>Nominativo</v>
      </c>
      <c r="I9" s="29" t="str">
        <f>'090151'!I9</f>
        <v>2024-28</v>
      </c>
      <c r="J9" s="29" t="str">
        <f>'090151'!J9</f>
        <v>2024-29</v>
      </c>
      <c r="K9" s="29" t="str">
        <f>'090151'!K9</f>
        <v>2024-30</v>
      </c>
      <c r="L9" s="29" t="str">
        <f>'090151'!L9</f>
        <v>2024-31</v>
      </c>
      <c r="M9" s="29" t="str">
        <f>'090151'!M9</f>
        <v>2024-32</v>
      </c>
      <c r="N9" s="29" t="str">
        <f>'090151'!N9</f>
        <v>2024-33</v>
      </c>
      <c r="O9" s="29" t="str">
        <f>'090151'!O9</f>
        <v>2024-34</v>
      </c>
      <c r="P9" s="29" t="str">
        <f>'090151'!P9</f>
        <v>2024-35</v>
      </c>
      <c r="Q9" s="29" t="str">
        <f>'090151'!Q9</f>
        <v>2024-36</v>
      </c>
      <c r="R9" s="29" t="str">
        <f>'090151'!R9</f>
        <v>2024-37</v>
      </c>
      <c r="S9" s="29" t="str">
        <f>'090151'!S9</f>
        <v>2024-38</v>
      </c>
      <c r="T9" s="29" t="str">
        <f>'090151'!T9</f>
        <v>2024-39</v>
      </c>
      <c r="U9" s="29" t="str">
        <f>'090151'!U9</f>
        <v>2024-40</v>
      </c>
      <c r="V9" s="86"/>
    </row>
    <row r="10" spans="1:34" s="2" customFormat="1" ht="50.15" customHeight="1" thickTop="1" thickBot="1" x14ac:dyDescent="0.3">
      <c r="A10" s="98">
        <f>'PANEL DE CONTROL DISTRITAL'!A9</f>
        <v>1</v>
      </c>
      <c r="B10" s="100" t="str">
        <f>'PANEL DE CONTROL DISTRITAL'!B9</f>
        <v>Entrevista</v>
      </c>
      <c r="C10" s="97" t="str">
        <f>'PANEL DE CONTROL DISTRITAL'!C9</f>
        <v xml:space="preserve"> Auxiliar de Atención Ciudadana</v>
      </c>
      <c r="D10" s="101" t="str">
        <f>'PANEL DE CONTROL DISTRITAL'!D9</f>
        <v>Fichas requisitadas correctamente.</v>
      </c>
      <c r="E10" s="97" t="str">
        <f>'PANEL DE CONTROL DISTRITAL'!E9</f>
        <v>(Fichas requisitadas correctamente / Fichas revisadas en la muestra del 10%) x 100</v>
      </c>
      <c r="F10" s="102" t="str">
        <f>'PANEL DE CONTROL DISTRITAL'!F9</f>
        <v>Semanal (remesa)</v>
      </c>
      <c r="G10" s="103">
        <f>'PANEL DE CONTROL DISTRITAL'!G9</f>
        <v>0.9</v>
      </c>
      <c r="H10" s="27" t="str">
        <f>'PANEL DE CONTROL DISTRITAL'!H9</f>
        <v>Fichas requistadas correctamente</v>
      </c>
      <c r="I10" s="25">
        <v>37</v>
      </c>
      <c r="J10" s="25">
        <v>89</v>
      </c>
      <c r="K10" s="25">
        <v>93</v>
      </c>
      <c r="L10" s="25">
        <v>83</v>
      </c>
      <c r="M10" s="25">
        <v>89</v>
      </c>
      <c r="N10" s="25">
        <v>88</v>
      </c>
      <c r="O10" s="25">
        <v>85</v>
      </c>
      <c r="P10" s="25">
        <v>81</v>
      </c>
      <c r="Q10" s="25">
        <v>87</v>
      </c>
      <c r="R10" s="25">
        <v>88</v>
      </c>
      <c r="S10" s="25">
        <v>78</v>
      </c>
      <c r="T10" s="25">
        <v>74</v>
      </c>
      <c r="U10" s="25">
        <v>87</v>
      </c>
      <c r="V10" s="99">
        <f>IFERROR(SUM(I10:U10)/SUM(I11:U11),0)</f>
        <v>0.9851162790697674</v>
      </c>
    </row>
    <row r="11" spans="1:34" s="2" customFormat="1" ht="50.15" customHeight="1" thickTop="1" thickBot="1" x14ac:dyDescent="0.3">
      <c r="A11" s="98"/>
      <c r="B11" s="100"/>
      <c r="C11" s="97"/>
      <c r="D11" s="101"/>
      <c r="E11" s="97"/>
      <c r="F11" s="102"/>
      <c r="G11" s="103"/>
      <c r="H11" s="27" t="str">
        <f>'PANEL DE CONTROL DISTRITAL'!H10</f>
        <v>Fichas revisadas en la Muestra del 10%</v>
      </c>
      <c r="I11" s="37">
        <v>37</v>
      </c>
      <c r="J11" s="37">
        <v>89</v>
      </c>
      <c r="K11" s="37">
        <v>93</v>
      </c>
      <c r="L11" s="37">
        <v>83</v>
      </c>
      <c r="M11" s="37">
        <v>89</v>
      </c>
      <c r="N11" s="37">
        <v>89</v>
      </c>
      <c r="O11" s="37">
        <v>85</v>
      </c>
      <c r="P11" s="37">
        <v>84</v>
      </c>
      <c r="Q11" s="37">
        <v>88</v>
      </c>
      <c r="R11" s="37">
        <v>89</v>
      </c>
      <c r="S11" s="37">
        <v>78</v>
      </c>
      <c r="T11" s="37">
        <v>84</v>
      </c>
      <c r="U11" s="37">
        <v>87</v>
      </c>
      <c r="V11" s="99"/>
    </row>
    <row r="12" spans="1:34" s="39" customFormat="1" ht="8.15" customHeight="1" thickTop="1" thickBot="1" x14ac:dyDescent="0.3">
      <c r="A12" s="98"/>
      <c r="B12" s="98"/>
      <c r="C12" s="98"/>
      <c r="D12" s="98"/>
      <c r="E12" s="98"/>
      <c r="F12" s="98"/>
      <c r="G12" s="98"/>
      <c r="H12" s="98"/>
      <c r="I12" s="98"/>
      <c r="J12" s="98"/>
      <c r="K12" s="98"/>
      <c r="L12" s="98"/>
      <c r="M12" s="98"/>
      <c r="N12" s="98"/>
      <c r="O12" s="98"/>
      <c r="P12" s="98"/>
      <c r="Q12" s="98"/>
      <c r="R12" s="98"/>
      <c r="S12" s="98"/>
      <c r="T12" s="98"/>
      <c r="U12" s="98"/>
      <c r="V12" s="98"/>
      <c r="W12" s="38"/>
      <c r="X12" s="38"/>
      <c r="Y12" s="38"/>
      <c r="Z12" s="38"/>
      <c r="AA12" s="38"/>
      <c r="AB12" s="38"/>
      <c r="AC12" s="38"/>
      <c r="AD12" s="38"/>
      <c r="AE12" s="38"/>
      <c r="AF12" s="38"/>
      <c r="AG12" s="38"/>
      <c r="AH12" s="38"/>
    </row>
    <row r="13" spans="1:34" s="3" customFormat="1" ht="50.15" customHeight="1" thickTop="1" thickBot="1" x14ac:dyDescent="0.3">
      <c r="A13" s="98">
        <f>'PANEL DE CONTROL DISTRITAL'!A12</f>
        <v>2</v>
      </c>
      <c r="B13" s="100" t="str">
        <f>'PANEL DE CONTROL DISTRITAL'!B12</f>
        <v>Trámite</v>
      </c>
      <c r="C13" s="97" t="str">
        <f>'PANEL DE CONTROL DISTRITAL'!C12</f>
        <v>Operador de Equipo Tecnológico</v>
      </c>
      <c r="D13" s="101" t="str">
        <f>'PANEL DE CONTROL DISTRITAL'!D12</f>
        <v>Trámites exitosos.</v>
      </c>
      <c r="E13" s="97" t="str">
        <f>'PANEL DE CONTROL DISTRITAL'!E12</f>
        <v>(Número de trámites exitosos / Número de trámites aplicados) x 100</v>
      </c>
      <c r="F13" s="102" t="str">
        <f>'PANEL DE CONTROL DISTRITAL'!F12</f>
        <v>Semanal (remesa)</v>
      </c>
      <c r="G13" s="103">
        <f>'PANEL DE CONTROL DISTRITAL'!G12</f>
        <v>0.9</v>
      </c>
      <c r="H13" s="27" t="str">
        <f>'PANEL DE CONTROL DISTRITAL'!H12</f>
        <v>Número de trámites exitosos</v>
      </c>
      <c r="I13" s="25">
        <v>350</v>
      </c>
      <c r="J13" s="25">
        <v>862</v>
      </c>
      <c r="K13" s="25">
        <v>885</v>
      </c>
      <c r="L13" s="25">
        <v>811</v>
      </c>
      <c r="M13" s="25">
        <v>856</v>
      </c>
      <c r="N13" s="25">
        <v>835</v>
      </c>
      <c r="O13" s="25">
        <v>819</v>
      </c>
      <c r="P13" s="25">
        <v>789</v>
      </c>
      <c r="Q13" s="25">
        <v>818</v>
      </c>
      <c r="R13" s="25">
        <v>847</v>
      </c>
      <c r="S13" s="25">
        <v>757</v>
      </c>
      <c r="T13" s="25">
        <v>821</v>
      </c>
      <c r="U13" s="25">
        <v>815</v>
      </c>
      <c r="V13" s="99">
        <f>IFERROR(SUM(I13:U13)/SUM(I14:U14),0)</f>
        <v>0.99669870861248666</v>
      </c>
    </row>
    <row r="14" spans="1:34" s="3" customFormat="1" ht="50.15" customHeight="1" thickTop="1" thickBot="1" x14ac:dyDescent="0.3">
      <c r="A14" s="98"/>
      <c r="B14" s="100"/>
      <c r="C14" s="97"/>
      <c r="D14" s="101"/>
      <c r="E14" s="97"/>
      <c r="F14" s="102"/>
      <c r="G14" s="103"/>
      <c r="H14" s="27" t="str">
        <f>'PANEL DE CONTROL DISTRITAL'!H13</f>
        <v>Número de trámites aplicados</v>
      </c>
      <c r="I14" s="37">
        <v>351</v>
      </c>
      <c r="J14" s="37">
        <v>864</v>
      </c>
      <c r="K14" s="37">
        <v>889</v>
      </c>
      <c r="L14" s="37">
        <v>811</v>
      </c>
      <c r="M14" s="37">
        <v>859</v>
      </c>
      <c r="N14" s="37">
        <v>836</v>
      </c>
      <c r="O14" s="37">
        <v>820</v>
      </c>
      <c r="P14" s="37">
        <v>791</v>
      </c>
      <c r="Q14" s="37">
        <v>821</v>
      </c>
      <c r="R14" s="37">
        <v>854</v>
      </c>
      <c r="S14" s="37">
        <v>758</v>
      </c>
      <c r="T14" s="37">
        <v>822</v>
      </c>
      <c r="U14" s="37">
        <v>823</v>
      </c>
      <c r="V14" s="99"/>
    </row>
    <row r="15" spans="1:34" s="39" customFormat="1" ht="8.15" customHeight="1" thickTop="1" thickBot="1" x14ac:dyDescent="0.3">
      <c r="A15" s="98"/>
      <c r="B15" s="98"/>
      <c r="C15" s="98"/>
      <c r="D15" s="98"/>
      <c r="E15" s="98"/>
      <c r="F15" s="98"/>
      <c r="G15" s="98"/>
      <c r="H15" s="98"/>
      <c r="I15" s="98"/>
      <c r="J15" s="98"/>
      <c r="K15" s="98"/>
      <c r="L15" s="98"/>
      <c r="M15" s="98"/>
      <c r="N15" s="98"/>
      <c r="O15" s="98"/>
      <c r="P15" s="98"/>
      <c r="Q15" s="98"/>
      <c r="R15" s="98"/>
      <c r="S15" s="98"/>
      <c r="T15" s="98"/>
      <c r="U15" s="98"/>
      <c r="V15" s="98"/>
      <c r="W15" s="38"/>
      <c r="X15" s="38"/>
      <c r="Y15" s="38"/>
      <c r="Z15" s="38"/>
      <c r="AA15" s="38"/>
      <c r="AB15" s="38"/>
      <c r="AC15" s="38"/>
      <c r="AD15" s="38"/>
      <c r="AE15" s="38"/>
      <c r="AF15" s="38"/>
      <c r="AG15" s="38"/>
      <c r="AH15" s="38"/>
    </row>
    <row r="16" spans="1:34" s="3" customFormat="1" ht="50.15" customHeight="1" thickTop="1" thickBot="1" x14ac:dyDescent="0.3">
      <c r="A16" s="98">
        <f>'PANEL DE CONTROL DISTRITAL'!A15</f>
        <v>3</v>
      </c>
      <c r="B16" s="100" t="str">
        <f>'PANEL DE CONTROL DISTRITAL'!B15</f>
        <v>Transferencia de la Información.</v>
      </c>
      <c r="C16" s="97" t="str">
        <f>'PANEL DE CONTROL DISTRITAL'!C15</f>
        <v>Responsable de Módulo</v>
      </c>
      <c r="D16" s="101" t="str">
        <f>'PANEL DE CONTROL DISTRITAL'!D15</f>
        <v>Reenvíos exitosos.</v>
      </c>
      <c r="E16" s="97" t="str">
        <f>'PANEL DE CONTROL DISTRITAL'!E15</f>
        <v>(Ejecución de los scripts de reenvío de notificaciones / Solicitud de reenvíos de scripts requeridos) x100</v>
      </c>
      <c r="F16" s="102" t="str">
        <f>'PANEL DE CONTROL DISTRITAL'!F15</f>
        <v>Semanal (remesa)</v>
      </c>
      <c r="G16" s="103">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99">
        <f>IFERROR(SUM(I16:U16)/SUM(I17:U17),1)</f>
        <v>1</v>
      </c>
    </row>
    <row r="17" spans="1:34" s="3" customFormat="1" ht="50.15" customHeight="1" thickTop="1" thickBot="1" x14ac:dyDescent="0.3">
      <c r="A17" s="98"/>
      <c r="B17" s="100"/>
      <c r="C17" s="97"/>
      <c r="D17" s="101"/>
      <c r="E17" s="97"/>
      <c r="F17" s="102"/>
      <c r="G17" s="103"/>
      <c r="H17" s="27" t="str">
        <f>'PANEL DE CONTROL DISTRITAL'!H16</f>
        <v>Solicitud de reevíos de scripts requeridos</v>
      </c>
      <c r="I17" s="37">
        <v>0</v>
      </c>
      <c r="J17" s="37">
        <v>0</v>
      </c>
      <c r="K17" s="37">
        <v>0</v>
      </c>
      <c r="L17" s="37">
        <v>0</v>
      </c>
      <c r="M17" s="37">
        <v>0</v>
      </c>
      <c r="N17" s="37">
        <v>0</v>
      </c>
      <c r="O17" s="37">
        <v>0</v>
      </c>
      <c r="P17" s="37">
        <v>0</v>
      </c>
      <c r="Q17" s="37">
        <v>0</v>
      </c>
      <c r="R17" s="37">
        <v>0</v>
      </c>
      <c r="S17" s="37">
        <v>0</v>
      </c>
      <c r="T17" s="37">
        <v>0</v>
      </c>
      <c r="U17" s="37">
        <v>0</v>
      </c>
      <c r="V17" s="99"/>
    </row>
    <row r="18" spans="1:34" s="39" customFormat="1" ht="8.15" customHeight="1" thickTop="1" thickBot="1" x14ac:dyDescent="0.3">
      <c r="A18" s="98"/>
      <c r="B18" s="98"/>
      <c r="C18" s="98"/>
      <c r="D18" s="98"/>
      <c r="E18" s="98"/>
      <c r="F18" s="98"/>
      <c r="G18" s="98"/>
      <c r="H18" s="98"/>
      <c r="I18" s="98"/>
      <c r="J18" s="98"/>
      <c r="K18" s="98"/>
      <c r="L18" s="98"/>
      <c r="M18" s="98"/>
      <c r="N18" s="98"/>
      <c r="O18" s="98"/>
      <c r="P18" s="98"/>
      <c r="Q18" s="98"/>
      <c r="R18" s="98"/>
      <c r="S18" s="98"/>
      <c r="T18" s="98"/>
      <c r="U18" s="98"/>
      <c r="V18" s="98"/>
      <c r="W18" s="38"/>
      <c r="X18" s="38"/>
      <c r="Y18" s="38"/>
      <c r="Z18" s="38"/>
      <c r="AA18" s="38"/>
      <c r="AB18" s="38"/>
      <c r="AC18" s="38"/>
      <c r="AD18" s="38"/>
      <c r="AE18" s="38"/>
      <c r="AF18" s="38"/>
      <c r="AG18" s="38"/>
      <c r="AH18" s="38"/>
    </row>
    <row r="19" spans="1:34" s="3" customFormat="1" ht="50.15" customHeight="1" thickTop="1" thickBot="1" x14ac:dyDescent="0.3">
      <c r="A19" s="98">
        <f>'PANEL DE CONTROL DISTRITAL'!A18</f>
        <v>4</v>
      </c>
      <c r="B19" s="100" t="str">
        <f>'PANEL DE CONTROL DISTRITAL'!B18</f>
        <v>Conciliación de Credenciales para Votar.</v>
      </c>
      <c r="C19" s="97" t="str">
        <f>'PANEL DE CONTROL DISTRITAL'!C18</f>
        <v>Responsable de Módulo</v>
      </c>
      <c r="D19" s="101" t="str">
        <f>'PANEL DE CONTROL DISTRITAL'!D18</f>
        <v>Credenciales disponibles para entrega.</v>
      </c>
      <c r="E19" s="97" t="str">
        <f>'PANEL DE CONTROL DISTRITAL'!E18</f>
        <v>[(Credenciales recibidas - Credenciales inconsistentes) / Credenciales recibidas] x 100</v>
      </c>
      <c r="F19" s="102" t="str">
        <f>'PANEL DE CONTROL DISTRITAL'!F18</f>
        <v>Semanal (remesa)</v>
      </c>
      <c r="G19" s="103">
        <f>'PANEL DE CONTROL DISTRITAL'!G18</f>
        <v>0.9</v>
      </c>
      <c r="H19" s="27" t="str">
        <f>'PANEL DE CONTROL DISTRITAL'!H18</f>
        <v xml:space="preserve">Credenciales Recibidas - Credenciales inconsistentes </v>
      </c>
      <c r="I19" s="25">
        <v>201</v>
      </c>
      <c r="J19" s="25">
        <v>617</v>
      </c>
      <c r="K19" s="25">
        <v>869</v>
      </c>
      <c r="L19" s="25">
        <v>835</v>
      </c>
      <c r="M19" s="25">
        <v>821</v>
      </c>
      <c r="N19" s="25">
        <v>870</v>
      </c>
      <c r="O19" s="25">
        <v>809</v>
      </c>
      <c r="P19" s="25">
        <v>802</v>
      </c>
      <c r="Q19" s="25">
        <v>661</v>
      </c>
      <c r="R19" s="25">
        <v>976</v>
      </c>
      <c r="S19" s="25">
        <v>805</v>
      </c>
      <c r="T19" s="25">
        <v>801</v>
      </c>
      <c r="U19" s="25">
        <v>829</v>
      </c>
      <c r="V19" s="99">
        <f>IFERROR(SUM(I19:U19)/SUM(I20:U20),0)</f>
        <v>1</v>
      </c>
    </row>
    <row r="20" spans="1:34" s="3" customFormat="1" ht="50.15" customHeight="1" thickTop="1" thickBot="1" x14ac:dyDescent="0.3">
      <c r="A20" s="98"/>
      <c r="B20" s="100"/>
      <c r="C20" s="97"/>
      <c r="D20" s="101"/>
      <c r="E20" s="97"/>
      <c r="F20" s="102"/>
      <c r="G20" s="103"/>
      <c r="H20" s="27" t="str">
        <f>'PANEL DE CONTROL DISTRITAL'!H19</f>
        <v xml:space="preserve">Credenciales recibidas </v>
      </c>
      <c r="I20" s="37">
        <v>201</v>
      </c>
      <c r="J20" s="37">
        <v>617</v>
      </c>
      <c r="K20" s="37">
        <v>869</v>
      </c>
      <c r="L20" s="37">
        <v>835</v>
      </c>
      <c r="M20" s="37">
        <v>821</v>
      </c>
      <c r="N20" s="37">
        <v>870</v>
      </c>
      <c r="O20" s="37">
        <v>809</v>
      </c>
      <c r="P20" s="37">
        <v>802</v>
      </c>
      <c r="Q20" s="37">
        <v>661</v>
      </c>
      <c r="R20" s="37">
        <v>976</v>
      </c>
      <c r="S20" s="37">
        <v>805</v>
      </c>
      <c r="T20" s="37">
        <v>801</v>
      </c>
      <c r="U20" s="37">
        <v>829</v>
      </c>
      <c r="V20" s="99"/>
    </row>
    <row r="21" spans="1:34" s="39" customFormat="1" ht="8.15" customHeight="1" thickTop="1" thickBot="1" x14ac:dyDescent="0.3">
      <c r="A21" s="40"/>
      <c r="B21" s="41"/>
      <c r="C21" s="42"/>
      <c r="D21" s="43"/>
      <c r="E21" s="42"/>
      <c r="F21" s="44"/>
      <c r="G21" s="45"/>
      <c r="H21" s="46"/>
      <c r="I21" s="47"/>
      <c r="J21" s="47"/>
      <c r="K21" s="47"/>
      <c r="L21" s="47"/>
      <c r="M21" s="47"/>
      <c r="N21" s="47"/>
      <c r="O21" s="47"/>
      <c r="P21" s="47"/>
      <c r="Q21" s="47"/>
      <c r="R21" s="47"/>
      <c r="S21" s="47"/>
      <c r="T21" s="47"/>
      <c r="U21" s="47"/>
      <c r="V21" s="48"/>
      <c r="W21" s="38"/>
      <c r="X21" s="38"/>
      <c r="Y21" s="38"/>
      <c r="Z21" s="38"/>
      <c r="AA21" s="38"/>
      <c r="AB21" s="38"/>
      <c r="AC21" s="38"/>
      <c r="AD21" s="38"/>
      <c r="AE21" s="38"/>
      <c r="AF21" s="38"/>
      <c r="AG21" s="38"/>
      <c r="AH21" s="38"/>
    </row>
    <row r="22" spans="1:34" s="3" customFormat="1" ht="50.15" customHeight="1" thickTop="1" thickBot="1" x14ac:dyDescent="0.3">
      <c r="A22" s="98">
        <f>'PANEL DE CONTROL DISTRITAL'!A21</f>
        <v>5</v>
      </c>
      <c r="B22" s="100" t="str">
        <f>'PANEL DE CONTROL DISTRITAL'!B21</f>
        <v>Conciliación de Credenciales para Votar.</v>
      </c>
      <c r="C22" s="97" t="str">
        <f>'PANEL DE CONTROL DISTRITAL'!C21</f>
        <v>Responsable de Módulo</v>
      </c>
      <c r="D22" s="101" t="str">
        <f>'PANEL DE CONTROL DISTRITAL'!D21</f>
        <v>Arqueo de credenciales.</v>
      </c>
      <c r="E22" s="97" t="str">
        <f>'PANEL DE CONTROL DISTRITAL'!E21</f>
        <v>(Credenciales disponibles (físicas) / Credenciales disponibles registradas en SIIRFE-MAC) x 100</v>
      </c>
      <c r="F22" s="102" t="str">
        <f>'PANEL DE CONTROL DISTRITAL'!F21</f>
        <v>Semanal (remesa)</v>
      </c>
      <c r="G22" s="103">
        <f>'PANEL DE CONTROL DISTRITAL'!G21</f>
        <v>1</v>
      </c>
      <c r="H22" s="27" t="str">
        <f>'PANEL DE CONTROL DISTRITAL'!H21</f>
        <v>Credenciales disponibles (físicas)</v>
      </c>
      <c r="I22" s="25">
        <v>614</v>
      </c>
      <c r="J22" s="25">
        <v>1022</v>
      </c>
      <c r="K22" s="25">
        <v>1346</v>
      </c>
      <c r="L22" s="25">
        <v>1374</v>
      </c>
      <c r="M22" s="25">
        <v>1410</v>
      </c>
      <c r="N22" s="25">
        <v>1507</v>
      </c>
      <c r="O22" s="25">
        <v>1495</v>
      </c>
      <c r="P22" s="25">
        <v>1495</v>
      </c>
      <c r="Q22" s="25">
        <v>1371</v>
      </c>
      <c r="R22" s="25">
        <v>1516</v>
      </c>
      <c r="S22" s="25">
        <v>1509</v>
      </c>
      <c r="T22" s="25">
        <v>1488</v>
      </c>
      <c r="U22" s="25">
        <v>1508</v>
      </c>
      <c r="V22" s="99">
        <f>IFERROR(SUM(I22:U22)/SUM(I23:U23),0)</f>
        <v>1</v>
      </c>
    </row>
    <row r="23" spans="1:34" s="3" customFormat="1" ht="50.15" customHeight="1" thickTop="1" thickBot="1" x14ac:dyDescent="0.3">
      <c r="A23" s="98"/>
      <c r="B23" s="100"/>
      <c r="C23" s="97"/>
      <c r="D23" s="101"/>
      <c r="E23" s="97"/>
      <c r="F23" s="102"/>
      <c r="G23" s="103"/>
      <c r="H23" s="27" t="str">
        <f>'PANEL DE CONTROL DISTRITAL'!H22</f>
        <v>Credenciales disponibles registradas en SIIRFE</v>
      </c>
      <c r="I23" s="37">
        <v>614</v>
      </c>
      <c r="J23" s="37">
        <v>1022</v>
      </c>
      <c r="K23" s="37">
        <v>1346</v>
      </c>
      <c r="L23" s="37">
        <v>1374</v>
      </c>
      <c r="M23" s="37">
        <v>1410</v>
      </c>
      <c r="N23" s="37">
        <v>1507</v>
      </c>
      <c r="O23" s="37">
        <v>1495</v>
      </c>
      <c r="P23" s="37">
        <v>1495</v>
      </c>
      <c r="Q23" s="37">
        <v>1371</v>
      </c>
      <c r="R23" s="37">
        <v>1516</v>
      </c>
      <c r="S23" s="37">
        <v>1509</v>
      </c>
      <c r="T23" s="37">
        <v>1488</v>
      </c>
      <c r="U23" s="37">
        <v>1508</v>
      </c>
      <c r="V23" s="99"/>
    </row>
    <row r="24" spans="1:34" s="4" customFormat="1" ht="7.5" customHeight="1" thickTop="1" thickBot="1" x14ac:dyDescent="0.3">
      <c r="A24" s="98"/>
      <c r="B24" s="98"/>
      <c r="C24" s="98"/>
      <c r="D24" s="98"/>
      <c r="E24" s="98"/>
      <c r="F24" s="98"/>
      <c r="G24" s="98"/>
      <c r="H24" s="98"/>
      <c r="I24" s="98"/>
      <c r="J24" s="98"/>
      <c r="K24" s="98"/>
      <c r="L24" s="98"/>
      <c r="M24" s="98"/>
      <c r="N24" s="98"/>
      <c r="O24" s="98"/>
      <c r="P24" s="98"/>
      <c r="Q24" s="98"/>
      <c r="R24" s="98"/>
      <c r="S24" s="98"/>
      <c r="T24" s="98"/>
      <c r="U24" s="98"/>
      <c r="V24" s="98"/>
    </row>
    <row r="25" spans="1:34" ht="50.15" customHeight="1" thickTop="1" thickBot="1" x14ac:dyDescent="0.3">
      <c r="A25" s="98">
        <f>'PANEL DE CONTROL DISTRITAL'!A24</f>
        <v>6</v>
      </c>
      <c r="B25" s="100" t="str">
        <f>'PANEL DE CONTROL DISTRITAL'!B24</f>
        <v>Entrega de la Credencial para Votar.</v>
      </c>
      <c r="C25" s="97" t="str">
        <f>'PANEL DE CONTROL DISTRITAL'!C24</f>
        <v>Operador de Equipo Tecnológico</v>
      </c>
      <c r="D25" s="101" t="str">
        <f>'PANEL DE CONTROL DISTRITAL'!D24</f>
        <v>Efectividad de entrega de CPV en MAC.</v>
      </c>
      <c r="E25" s="97" t="str">
        <f>'PANEL DE CONTROL DISTRITAL'!E24</f>
        <v>(Total de credenciales entregadas / Total de ciudadanas y ciudadanos que acuden al MAC a recoger su credencial) x 100</v>
      </c>
      <c r="F25" s="102" t="str">
        <f>'PANEL DE CONTROL DISTRITAL'!F24</f>
        <v>Semanal (remesa)</v>
      </c>
      <c r="G25" s="103">
        <f>'PANEL DE CONTROL DISTRITAL'!G24</f>
        <v>0.9</v>
      </c>
      <c r="H25" s="27" t="str">
        <f>'PANEL DE CONTROL DISTRITAL'!H24</f>
        <v xml:space="preserve">Total de credenciales entregadas </v>
      </c>
      <c r="I25" s="25">
        <v>27</v>
      </c>
      <c r="J25" s="25">
        <v>209</v>
      </c>
      <c r="K25" s="25">
        <v>545</v>
      </c>
      <c r="L25" s="25">
        <v>807</v>
      </c>
      <c r="M25" s="25">
        <v>761</v>
      </c>
      <c r="N25" s="25">
        <v>773</v>
      </c>
      <c r="O25" s="25">
        <v>821</v>
      </c>
      <c r="P25" s="25">
        <v>802</v>
      </c>
      <c r="Q25" s="25">
        <v>785</v>
      </c>
      <c r="R25" s="25">
        <v>823</v>
      </c>
      <c r="S25" s="25">
        <v>812</v>
      </c>
      <c r="T25" s="25">
        <v>822</v>
      </c>
      <c r="U25" s="25">
        <v>809</v>
      </c>
      <c r="V25" s="99">
        <f>IFERROR(SUM(I25:U25)/SUM(I26:U26),0)</f>
        <v>1</v>
      </c>
    </row>
    <row r="26" spans="1:34" ht="50.15" customHeight="1" thickTop="1" thickBot="1" x14ac:dyDescent="0.3">
      <c r="A26" s="98"/>
      <c r="B26" s="100"/>
      <c r="C26" s="97"/>
      <c r="D26" s="101"/>
      <c r="E26" s="97"/>
      <c r="F26" s="102"/>
      <c r="G26" s="103"/>
      <c r="H26" s="27" t="str">
        <f>'PANEL DE CONTROL DISTRITAL'!H25</f>
        <v xml:space="preserve"> Total de ciudadanos que acuden a MAC a recoger su credencial</v>
      </c>
      <c r="I26" s="37">
        <v>27</v>
      </c>
      <c r="J26" s="37">
        <v>209</v>
      </c>
      <c r="K26" s="37">
        <v>545</v>
      </c>
      <c r="L26" s="37">
        <v>807</v>
      </c>
      <c r="M26" s="37">
        <v>761</v>
      </c>
      <c r="N26" s="37">
        <v>773</v>
      </c>
      <c r="O26" s="37">
        <v>821</v>
      </c>
      <c r="P26" s="37">
        <v>802</v>
      </c>
      <c r="Q26" s="37">
        <v>785</v>
      </c>
      <c r="R26" s="37">
        <v>823</v>
      </c>
      <c r="S26" s="37">
        <v>812</v>
      </c>
      <c r="T26" s="37">
        <v>822</v>
      </c>
      <c r="U26" s="37">
        <v>809</v>
      </c>
      <c r="V26" s="99"/>
    </row>
    <row r="27" spans="1:34" ht="15.75" customHeight="1" thickTop="1" x14ac:dyDescent="0.25">
      <c r="B27" s="1" t="s">
        <v>19</v>
      </c>
      <c r="H27" s="49"/>
      <c r="I27" s="50"/>
      <c r="J27" s="50"/>
      <c r="K27" s="50"/>
      <c r="L27" s="50"/>
      <c r="M27" s="50"/>
      <c r="N27" s="50"/>
      <c r="O27" s="50"/>
      <c r="P27" s="50"/>
      <c r="Q27" s="50"/>
      <c r="R27" s="50"/>
      <c r="S27" s="50"/>
      <c r="T27" s="50"/>
      <c r="U27" s="50"/>
      <c r="V27" s="14"/>
    </row>
    <row r="28" spans="1:34" ht="15.75" customHeight="1" x14ac:dyDescent="0.25">
      <c r="H28" s="51"/>
    </row>
    <row r="29" spans="1:34" ht="15.75" customHeight="1" x14ac:dyDescent="0.25">
      <c r="H29" s="51"/>
    </row>
    <row r="30" spans="1:34" ht="15.75" customHeight="1" x14ac:dyDescent="0.25">
      <c r="H30" s="51"/>
    </row>
    <row r="31" spans="1:34" ht="39" customHeight="1" x14ac:dyDescent="0.25">
      <c r="H31" s="51"/>
    </row>
    <row r="32" spans="1:34" ht="30" customHeight="1" x14ac:dyDescent="0.25">
      <c r="H32" s="51"/>
    </row>
    <row r="33" spans="2:8" ht="30" customHeight="1" thickBot="1" x14ac:dyDescent="0.3">
      <c r="H33" s="51"/>
    </row>
    <row r="34" spans="2:8" ht="30" customHeight="1" thickTop="1" thickBot="1" x14ac:dyDescent="0.3">
      <c r="B34" s="110" t="s">
        <v>16</v>
      </c>
      <c r="C34" s="110"/>
      <c r="D34" s="110"/>
      <c r="E34" s="110"/>
      <c r="F34" s="110"/>
      <c r="G34" s="110"/>
      <c r="H34" s="110"/>
    </row>
    <row r="35" spans="2:8" ht="30" customHeight="1" thickTop="1" thickBot="1" x14ac:dyDescent="0.3">
      <c r="B35" s="111" t="s">
        <v>17</v>
      </c>
      <c r="C35" s="111"/>
      <c r="D35" s="111"/>
      <c r="E35" s="111"/>
      <c r="F35" s="111"/>
      <c r="G35" s="112"/>
      <c r="H35" s="55" t="s">
        <v>18</v>
      </c>
    </row>
    <row r="36" spans="2:8" ht="30" customHeight="1" thickTop="1" x14ac:dyDescent="0.25">
      <c r="B36" s="104"/>
      <c r="C36" s="105"/>
      <c r="D36" s="105"/>
      <c r="E36" s="105"/>
      <c r="F36" s="105"/>
      <c r="G36" s="106"/>
      <c r="H36" s="104"/>
    </row>
    <row r="37" spans="2:8" ht="30" customHeight="1" thickBot="1" x14ac:dyDescent="0.3">
      <c r="B37" s="107"/>
      <c r="C37" s="108"/>
      <c r="D37" s="108"/>
      <c r="E37" s="108"/>
      <c r="F37" s="108"/>
      <c r="G37" s="109"/>
      <c r="H37" s="107"/>
    </row>
    <row r="38" spans="2:8" ht="35.15" customHeight="1" thickTop="1" x14ac:dyDescent="0.25"/>
    <row r="39" spans="2:8" ht="8.15" customHeight="1" x14ac:dyDescent="0.25"/>
    <row r="40" spans="2:8" ht="35.15" customHeight="1" x14ac:dyDescent="0.25"/>
    <row r="41" spans="2:8" ht="35.15" customHeight="1" x14ac:dyDescent="0.25"/>
    <row r="42" spans="2:8" ht="8.15" customHeight="1" x14ac:dyDescent="0.25"/>
    <row r="43" spans="2:8" ht="35.15" customHeight="1" x14ac:dyDescent="0.25"/>
    <row r="44" spans="2:8" ht="43.5" customHeight="1" x14ac:dyDescent="0.25"/>
    <row r="45" spans="2:8" ht="8.15" customHeight="1" x14ac:dyDescent="0.25"/>
    <row r="46" spans="2:8" ht="35.15" customHeight="1" x14ac:dyDescent="0.25"/>
    <row r="47" spans="2:8" ht="35.15" customHeight="1" x14ac:dyDescent="0.25"/>
    <row r="48" spans="2:8" ht="39" customHeight="1" x14ac:dyDescent="0.25"/>
  </sheetData>
  <mergeCells count="68">
    <mergeCell ref="B35:G35"/>
    <mergeCell ref="B36:G37"/>
    <mergeCell ref="H36:H37"/>
    <mergeCell ref="A24:V24"/>
    <mergeCell ref="A25:A26"/>
    <mergeCell ref="B25:B26"/>
    <mergeCell ref="C25:C26"/>
    <mergeCell ref="D25:D26"/>
    <mergeCell ref="E25:E26"/>
    <mergeCell ref="F25:F26"/>
    <mergeCell ref="G25:G26"/>
    <mergeCell ref="V25:V26"/>
    <mergeCell ref="F10:F11"/>
    <mergeCell ref="G10:G11"/>
    <mergeCell ref="V10:V11"/>
    <mergeCell ref="A1:V1"/>
    <mergeCell ref="F2:G2"/>
    <mergeCell ref="A4:V4"/>
    <mergeCell ref="A5:V5"/>
    <mergeCell ref="A6:A9"/>
    <mergeCell ref="B6:H6"/>
    <mergeCell ref="I6:U6"/>
    <mergeCell ref="V6:V9"/>
    <mergeCell ref="B7:D7"/>
    <mergeCell ref="E7:H7"/>
    <mergeCell ref="I7:U7"/>
    <mergeCell ref="B8:U8"/>
    <mergeCell ref="E16:E17"/>
    <mergeCell ref="A10:A11"/>
    <mergeCell ref="B10:B11"/>
    <mergeCell ref="C10:C11"/>
    <mergeCell ref="D10:D11"/>
    <mergeCell ref="A15:V15"/>
    <mergeCell ref="A12:V12"/>
    <mergeCell ref="A13:A14"/>
    <mergeCell ref="B13:B14"/>
    <mergeCell ref="C13:C14"/>
    <mergeCell ref="D13:D14"/>
    <mergeCell ref="E13:E14"/>
    <mergeCell ref="F13:F14"/>
    <mergeCell ref="G13:G14"/>
    <mergeCell ref="V13:V14"/>
    <mergeCell ref="E10:E11"/>
    <mergeCell ref="F16:F17"/>
    <mergeCell ref="G16:G17"/>
    <mergeCell ref="V16:V17"/>
    <mergeCell ref="A18:V18"/>
    <mergeCell ref="A19:A20"/>
    <mergeCell ref="B19:B20"/>
    <mergeCell ref="C19:C20"/>
    <mergeCell ref="D19:D20"/>
    <mergeCell ref="E19:E20"/>
    <mergeCell ref="F19:F20"/>
    <mergeCell ref="G19:G20"/>
    <mergeCell ref="V19:V20"/>
    <mergeCell ref="A16:A17"/>
    <mergeCell ref="B16:B17"/>
    <mergeCell ref="C16:C17"/>
    <mergeCell ref="D16:D17"/>
    <mergeCell ref="F22:F23"/>
    <mergeCell ref="G22:G23"/>
    <mergeCell ref="V22:V23"/>
    <mergeCell ref="B34:H34"/>
    <mergeCell ref="A22:A23"/>
    <mergeCell ref="B22:B23"/>
    <mergeCell ref="C22:C23"/>
    <mergeCell ref="D22:D23"/>
    <mergeCell ref="E22:E23"/>
  </mergeCells>
  <conditionalFormatting sqref="V10">
    <cfRule type="cellIs" dxfId="118" priority="21" operator="greaterThan">
      <formula>95%</formula>
    </cfRule>
    <cfRule type="cellIs" dxfId="117" priority="22" operator="greaterThanOrEqual">
      <formula>90%</formula>
    </cfRule>
    <cfRule type="cellIs" dxfId="116" priority="23" operator="lessThan">
      <formula>89.99%</formula>
    </cfRule>
  </conditionalFormatting>
  <conditionalFormatting sqref="V13">
    <cfRule type="cellIs" dxfId="115" priority="18" operator="greaterThan">
      <formula>95%</formula>
    </cfRule>
    <cfRule type="cellIs" dxfId="114" priority="19" operator="greaterThanOrEqual">
      <formula>90%</formula>
    </cfRule>
    <cfRule type="cellIs" dxfId="113" priority="20" operator="lessThan">
      <formula>89.99%</formula>
    </cfRule>
  </conditionalFormatting>
  <conditionalFormatting sqref="V19">
    <cfRule type="cellIs" dxfId="112" priority="12" operator="greaterThan">
      <formula>95%</formula>
    </cfRule>
    <cfRule type="cellIs" dxfId="111" priority="13" operator="greaterThanOrEqual">
      <formula>90%</formula>
    </cfRule>
    <cfRule type="cellIs" dxfId="110" priority="14" operator="lessThan">
      <formula>89.99%</formula>
    </cfRule>
  </conditionalFormatting>
  <conditionalFormatting sqref="V22">
    <cfRule type="cellIs" dxfId="109" priority="4" operator="greaterThanOrEqual">
      <formula>100%</formula>
    </cfRule>
    <cfRule type="cellIs" dxfId="108" priority="5" operator="lessThan">
      <formula>99.99%</formula>
    </cfRule>
  </conditionalFormatting>
  <conditionalFormatting sqref="V25">
    <cfRule type="cellIs" dxfId="107" priority="6" operator="greaterThan">
      <formula>95%</formula>
    </cfRule>
    <cfRule type="cellIs" dxfId="106" priority="7" operator="greaterThanOrEqual">
      <formula>90%</formula>
    </cfRule>
    <cfRule type="cellIs" dxfId="105" priority="8" operator="lessThan">
      <formula>89.99%</formula>
    </cfRule>
  </conditionalFormatting>
  <conditionalFormatting sqref="V16">
    <cfRule type="cellIs" dxfId="104" priority="1" operator="greaterThan">
      <formula>95%</formula>
    </cfRule>
    <cfRule type="cellIs" dxfId="103" priority="2" operator="greaterThanOrEqual">
      <formula>90%</formula>
    </cfRule>
    <cfRule type="cellIs" dxfId="102" priority="3" operator="lessThan">
      <formula>89.99%</formula>
    </cfRule>
  </conditionalFormatting>
  <conditionalFormatting sqref="I21:U21">
    <cfRule type="colorScale" priority="543">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E0B5828F-745B-47BF-87D4-4C0D877A3AF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D5C070-94FC-41CB-8A93-6BF05F979CBD}">
  <sheetPr>
    <tabColor theme="4" tint="-0.499984740745262"/>
  </sheetPr>
  <dimension ref="A1:AH48"/>
  <sheetViews>
    <sheetView showGridLines="0" topLeftCell="A4" zoomScale="55" zoomScaleNormal="55" workbookViewId="0">
      <selection activeCell="I25" sqref="I25:U26"/>
    </sheetView>
  </sheetViews>
  <sheetFormatPr baseColWidth="10" defaultColWidth="11.453125" defaultRowHeight="30" customHeight="1" x14ac:dyDescent="0.25"/>
  <cols>
    <col min="1" max="1" width="10.54296875" style="1" bestFit="1" customWidth="1"/>
    <col min="2" max="2" width="19.08984375" style="1" bestFit="1" customWidth="1"/>
    <col min="3" max="3" width="19.08984375" style="1" customWidth="1"/>
    <col min="4" max="4" width="14.36328125" style="1" customWidth="1"/>
    <col min="5" max="5" width="21" style="1" customWidth="1"/>
    <col min="6" max="6" width="12.90625" style="1" customWidth="1"/>
    <col min="7" max="7" width="10.36328125" style="1" bestFit="1" customWidth="1"/>
    <col min="8" max="8" width="14.54296875" style="1" customWidth="1"/>
    <col min="9" max="21" width="10.6328125" style="1" customWidth="1"/>
    <col min="22" max="22" width="22.6328125" style="1" customWidth="1"/>
    <col min="23" max="16384" width="11.453125" style="1"/>
  </cols>
  <sheetData>
    <row r="1" spans="1:34" ht="40.5" customHeight="1" x14ac:dyDescent="0.25">
      <c r="A1" s="58" t="str">
        <f>'PANEL DE CONTROL DISTRITAL'!A1:Q1</f>
        <v>INSTITUTO NACIONAL ELECTORAL
SISTEMA DE GESTIÓN DE LA CALIDAD
CIUDAD DE MÉXICO</v>
      </c>
      <c r="B1" s="58"/>
      <c r="C1" s="58"/>
      <c r="D1" s="58"/>
      <c r="E1" s="58"/>
      <c r="F1" s="58"/>
      <c r="G1" s="58"/>
      <c r="H1" s="58"/>
      <c r="I1" s="58"/>
      <c r="J1" s="58"/>
      <c r="K1" s="58"/>
      <c r="L1" s="58"/>
      <c r="M1" s="58"/>
      <c r="N1" s="58"/>
      <c r="O1" s="58"/>
      <c r="P1" s="58"/>
      <c r="Q1" s="58"/>
      <c r="R1" s="58"/>
      <c r="S1" s="58"/>
      <c r="T1" s="58"/>
      <c r="U1" s="58"/>
      <c r="V1" s="58"/>
    </row>
    <row r="2" spans="1:34" ht="33.75" customHeight="1" x14ac:dyDescent="0.25">
      <c r="A2" s="12"/>
      <c r="B2" s="12"/>
      <c r="C2" s="12"/>
      <c r="D2" s="9" t="s">
        <v>13</v>
      </c>
      <c r="E2" s="9">
        <v>18</v>
      </c>
      <c r="F2" s="60" t="s">
        <v>14</v>
      </c>
      <c r="G2" s="60"/>
      <c r="H2" s="22">
        <v>91851</v>
      </c>
      <c r="I2" s="21"/>
      <c r="J2" s="21"/>
      <c r="K2" s="21"/>
      <c r="L2" s="21"/>
      <c r="M2" s="21"/>
      <c r="N2" s="21"/>
      <c r="O2" s="12"/>
      <c r="P2" s="12"/>
      <c r="Q2" s="12"/>
      <c r="R2" s="12"/>
      <c r="S2" s="12"/>
      <c r="T2" s="12"/>
      <c r="U2" s="12"/>
      <c r="V2" s="53"/>
      <c r="W2" s="17"/>
    </row>
    <row r="3" spans="1:34" ht="11.25" customHeight="1" thickBot="1" x14ac:dyDescent="0.3">
      <c r="A3" s="12"/>
      <c r="B3" s="6"/>
      <c r="C3" s="6"/>
      <c r="D3" s="6"/>
      <c r="E3" s="6"/>
      <c r="F3" s="6"/>
      <c r="G3" s="6"/>
      <c r="H3" s="6"/>
      <c r="I3" s="6"/>
      <c r="J3" s="6"/>
      <c r="K3" s="6"/>
      <c r="L3" s="6"/>
      <c r="M3" s="6"/>
      <c r="N3" s="6"/>
      <c r="O3" s="6"/>
      <c r="P3" s="6"/>
      <c r="Q3" s="6"/>
      <c r="R3" s="6"/>
      <c r="S3" s="6"/>
      <c r="T3" s="6"/>
      <c r="U3" s="6"/>
    </row>
    <row r="4" spans="1:34" ht="30" customHeight="1" thickTop="1" thickBot="1" x14ac:dyDescent="0.3">
      <c r="A4" s="87" t="s">
        <v>15</v>
      </c>
      <c r="B4" s="88"/>
      <c r="C4" s="88"/>
      <c r="D4" s="88"/>
      <c r="E4" s="88"/>
      <c r="F4" s="88"/>
      <c r="G4" s="88"/>
      <c r="H4" s="88"/>
      <c r="I4" s="88"/>
      <c r="J4" s="88"/>
      <c r="K4" s="88"/>
      <c r="L4" s="88"/>
      <c r="M4" s="88"/>
      <c r="N4" s="88"/>
      <c r="O4" s="88"/>
      <c r="P4" s="88"/>
      <c r="Q4" s="88"/>
      <c r="R4" s="88"/>
      <c r="S4" s="88"/>
      <c r="T4" s="88"/>
      <c r="U4" s="88"/>
      <c r="V4" s="89"/>
      <c r="X4" s="20"/>
    </row>
    <row r="5" spans="1:34" ht="5.25" customHeight="1" thickTop="1" thickBot="1" x14ac:dyDescent="0.3">
      <c r="A5" s="90"/>
      <c r="B5" s="91"/>
      <c r="C5" s="91"/>
      <c r="D5" s="91"/>
      <c r="E5" s="91"/>
      <c r="F5" s="91"/>
      <c r="G5" s="91"/>
      <c r="H5" s="91"/>
      <c r="I5" s="91"/>
      <c r="J5" s="91"/>
      <c r="K5" s="91"/>
      <c r="L5" s="91"/>
      <c r="M5" s="91"/>
      <c r="N5" s="91"/>
      <c r="O5" s="91"/>
      <c r="P5" s="91"/>
      <c r="Q5" s="91"/>
      <c r="R5" s="91"/>
      <c r="S5" s="91"/>
      <c r="T5" s="91"/>
      <c r="U5" s="91"/>
      <c r="V5" s="92"/>
    </row>
    <row r="6" spans="1:34" ht="18" customHeight="1" thickTop="1" thickBot="1" x14ac:dyDescent="0.3">
      <c r="A6" s="84" t="str">
        <f>'PANEL DE CONTROL DISTRITAL'!A6</f>
        <v>Número</v>
      </c>
      <c r="B6" s="85" t="str">
        <f>'PANEL DE CONTROL DISTRITAL'!B6</f>
        <v xml:space="preserve">PROCESOS SUSTANTIVOS E INDICADORES </v>
      </c>
      <c r="C6" s="85"/>
      <c r="D6" s="85"/>
      <c r="E6" s="85"/>
      <c r="F6" s="85"/>
      <c r="G6" s="85"/>
      <c r="H6" s="85"/>
      <c r="I6" s="93" t="s">
        <v>11</v>
      </c>
      <c r="J6" s="93"/>
      <c r="K6" s="93"/>
      <c r="L6" s="93"/>
      <c r="M6" s="93"/>
      <c r="N6" s="93"/>
      <c r="O6" s="93"/>
      <c r="P6" s="93"/>
      <c r="Q6" s="93"/>
      <c r="R6" s="93"/>
      <c r="S6" s="93"/>
      <c r="T6" s="93"/>
      <c r="U6" s="93"/>
      <c r="V6" s="86" t="s">
        <v>7</v>
      </c>
    </row>
    <row r="7" spans="1:34" ht="17.25" customHeight="1" thickTop="1" thickBot="1" x14ac:dyDescent="0.3">
      <c r="A7" s="84"/>
      <c r="B7" s="85" t="str">
        <f>'PANEL DE CONTROL DISTRITAL'!B7</f>
        <v>DESCRIPCIÓN</v>
      </c>
      <c r="C7" s="85"/>
      <c r="D7" s="85"/>
      <c r="E7" s="85" t="str">
        <f>'PANEL DE CONTROL DISTRITAL'!E7</f>
        <v>MEDICIÓN</v>
      </c>
      <c r="F7" s="85"/>
      <c r="G7" s="85"/>
      <c r="H7" s="85"/>
      <c r="I7" s="94" t="s">
        <v>57</v>
      </c>
      <c r="J7" s="94"/>
      <c r="K7" s="94"/>
      <c r="L7" s="94"/>
      <c r="M7" s="94"/>
      <c r="N7" s="94"/>
      <c r="O7" s="94"/>
      <c r="P7" s="94"/>
      <c r="Q7" s="94"/>
      <c r="R7" s="94"/>
      <c r="S7" s="94"/>
      <c r="T7" s="94"/>
      <c r="U7" s="94"/>
      <c r="V7" s="86"/>
    </row>
    <row r="8" spans="1:34" ht="5.25" customHeight="1" thickTop="1" thickBot="1" x14ac:dyDescent="0.3">
      <c r="A8" s="84"/>
      <c r="B8" s="95"/>
      <c r="C8" s="96"/>
      <c r="D8" s="96"/>
      <c r="E8" s="96"/>
      <c r="F8" s="96"/>
      <c r="G8" s="96"/>
      <c r="H8" s="96"/>
      <c r="I8" s="96"/>
      <c r="J8" s="96"/>
      <c r="K8" s="96"/>
      <c r="L8" s="96"/>
      <c r="M8" s="96"/>
      <c r="N8" s="96"/>
      <c r="O8" s="96"/>
      <c r="P8" s="96"/>
      <c r="Q8" s="96"/>
      <c r="R8" s="96"/>
      <c r="S8" s="96"/>
      <c r="T8" s="96"/>
      <c r="U8" s="96"/>
      <c r="V8" s="86"/>
    </row>
    <row r="9" spans="1:34" s="2" customFormat="1" ht="29.25" customHeight="1" thickTop="1" thickBot="1" x14ac:dyDescent="0.3">
      <c r="A9" s="8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36" t="str">
        <f>'PANEL DE CONTROL DISTRITAL'!H8</f>
        <v>Nominativo</v>
      </c>
      <c r="I9" s="29" t="str">
        <f>'090151'!I9</f>
        <v>2024-28</v>
      </c>
      <c r="J9" s="29" t="str">
        <f>'090151'!J9</f>
        <v>2024-29</v>
      </c>
      <c r="K9" s="29" t="str">
        <f>'090151'!K9</f>
        <v>2024-30</v>
      </c>
      <c r="L9" s="29" t="str">
        <f>'090151'!L9</f>
        <v>2024-31</v>
      </c>
      <c r="M9" s="29" t="str">
        <f>'090151'!M9</f>
        <v>2024-32</v>
      </c>
      <c r="N9" s="29" t="str">
        <f>'090151'!N9</f>
        <v>2024-33</v>
      </c>
      <c r="O9" s="29" t="str">
        <f>'090151'!O9</f>
        <v>2024-34</v>
      </c>
      <c r="P9" s="29" t="str">
        <f>'090151'!P9</f>
        <v>2024-35</v>
      </c>
      <c r="Q9" s="29" t="str">
        <f>'090151'!Q9</f>
        <v>2024-36</v>
      </c>
      <c r="R9" s="29" t="str">
        <f>'090151'!R9</f>
        <v>2024-37</v>
      </c>
      <c r="S9" s="29" t="str">
        <f>'090151'!S9</f>
        <v>2024-38</v>
      </c>
      <c r="T9" s="29" t="str">
        <f>'090151'!T9</f>
        <v>2024-39</v>
      </c>
      <c r="U9" s="29" t="str">
        <f>'090151'!U9</f>
        <v>2024-40</v>
      </c>
      <c r="V9" s="86"/>
    </row>
    <row r="10" spans="1:34" s="2" customFormat="1" ht="50.15" customHeight="1" thickTop="1" thickBot="1" x14ac:dyDescent="0.3">
      <c r="A10" s="98">
        <f>'PANEL DE CONTROL DISTRITAL'!A9</f>
        <v>1</v>
      </c>
      <c r="B10" s="100" t="str">
        <f>'PANEL DE CONTROL DISTRITAL'!B9</f>
        <v>Entrevista</v>
      </c>
      <c r="C10" s="97" t="str">
        <f>'PANEL DE CONTROL DISTRITAL'!C9</f>
        <v xml:space="preserve"> Auxiliar de Atención Ciudadana</v>
      </c>
      <c r="D10" s="101" t="str">
        <f>'PANEL DE CONTROL DISTRITAL'!D9</f>
        <v>Fichas requisitadas correctamente.</v>
      </c>
      <c r="E10" s="97" t="str">
        <f>'PANEL DE CONTROL DISTRITAL'!E9</f>
        <v>(Fichas requisitadas correctamente / Fichas revisadas en la muestra del 10%) x 100</v>
      </c>
      <c r="F10" s="102" t="str">
        <f>'PANEL DE CONTROL DISTRITAL'!F9</f>
        <v>Semanal (remesa)</v>
      </c>
      <c r="G10" s="103">
        <f>'PANEL DE CONTROL DISTRITAL'!G9</f>
        <v>0.9</v>
      </c>
      <c r="H10" s="27" t="str">
        <f>'PANEL DE CONTROL DISTRITAL'!H9</f>
        <v>Fichas requistadas correctamente</v>
      </c>
      <c r="I10" s="25">
        <v>18</v>
      </c>
      <c r="J10" s="25">
        <v>78</v>
      </c>
      <c r="K10" s="25">
        <v>77</v>
      </c>
      <c r="L10" s="25">
        <v>83</v>
      </c>
      <c r="M10" s="25">
        <v>74</v>
      </c>
      <c r="N10" s="25">
        <v>76</v>
      </c>
      <c r="O10" s="25">
        <v>65</v>
      </c>
      <c r="P10" s="25">
        <v>68</v>
      </c>
      <c r="Q10" s="25">
        <v>75</v>
      </c>
      <c r="R10" s="25">
        <v>69</v>
      </c>
      <c r="S10" s="25">
        <v>72</v>
      </c>
      <c r="T10" s="25">
        <v>79</v>
      </c>
      <c r="U10" s="25">
        <v>76</v>
      </c>
      <c r="V10" s="99">
        <f>IFERROR(SUM(I10:U10)/SUM(I11:U11),0)</f>
        <v>1</v>
      </c>
    </row>
    <row r="11" spans="1:34" s="2" customFormat="1" ht="50.15" customHeight="1" thickTop="1" thickBot="1" x14ac:dyDescent="0.3">
      <c r="A11" s="98"/>
      <c r="B11" s="100"/>
      <c r="C11" s="97"/>
      <c r="D11" s="101"/>
      <c r="E11" s="97"/>
      <c r="F11" s="102"/>
      <c r="G11" s="103"/>
      <c r="H11" s="27" t="str">
        <f>'PANEL DE CONTROL DISTRITAL'!H10</f>
        <v>Fichas revisadas en la Muestra del 10%</v>
      </c>
      <c r="I11" s="37">
        <v>18</v>
      </c>
      <c r="J11" s="37">
        <v>78</v>
      </c>
      <c r="K11" s="37">
        <v>77</v>
      </c>
      <c r="L11" s="37">
        <v>83</v>
      </c>
      <c r="M11" s="37">
        <v>74</v>
      </c>
      <c r="N11" s="37">
        <v>76</v>
      </c>
      <c r="O11" s="37">
        <v>65</v>
      </c>
      <c r="P11" s="37">
        <v>68</v>
      </c>
      <c r="Q11" s="37">
        <v>75</v>
      </c>
      <c r="R11" s="37">
        <v>69</v>
      </c>
      <c r="S11" s="37">
        <v>72</v>
      </c>
      <c r="T11" s="37">
        <v>79</v>
      </c>
      <c r="U11" s="37">
        <v>76</v>
      </c>
      <c r="V11" s="99"/>
    </row>
    <row r="12" spans="1:34" s="39" customFormat="1" ht="8.15" customHeight="1" thickTop="1" thickBot="1" x14ac:dyDescent="0.3">
      <c r="A12" s="98"/>
      <c r="B12" s="98"/>
      <c r="C12" s="98"/>
      <c r="D12" s="98"/>
      <c r="E12" s="98"/>
      <c r="F12" s="98"/>
      <c r="G12" s="98"/>
      <c r="H12" s="98"/>
      <c r="I12" s="98"/>
      <c r="J12" s="98"/>
      <c r="K12" s="98"/>
      <c r="L12" s="98"/>
      <c r="M12" s="98"/>
      <c r="N12" s="98"/>
      <c r="O12" s="98"/>
      <c r="P12" s="98"/>
      <c r="Q12" s="98"/>
      <c r="R12" s="98"/>
      <c r="S12" s="98"/>
      <c r="T12" s="98"/>
      <c r="U12" s="98"/>
      <c r="V12" s="98"/>
      <c r="W12" s="38"/>
      <c r="X12" s="38"/>
      <c r="Y12" s="38"/>
      <c r="Z12" s="38"/>
      <c r="AA12" s="38"/>
      <c r="AB12" s="38"/>
      <c r="AC12" s="38"/>
      <c r="AD12" s="38"/>
      <c r="AE12" s="38"/>
      <c r="AF12" s="38"/>
      <c r="AG12" s="38"/>
      <c r="AH12" s="38"/>
    </row>
    <row r="13" spans="1:34" s="3" customFormat="1" ht="50.15" customHeight="1" thickTop="1" thickBot="1" x14ac:dyDescent="0.3">
      <c r="A13" s="98">
        <f>'PANEL DE CONTROL DISTRITAL'!A12</f>
        <v>2</v>
      </c>
      <c r="B13" s="100" t="str">
        <f>'PANEL DE CONTROL DISTRITAL'!B12</f>
        <v>Trámite</v>
      </c>
      <c r="C13" s="97" t="str">
        <f>'PANEL DE CONTROL DISTRITAL'!C12</f>
        <v>Operador de Equipo Tecnológico</v>
      </c>
      <c r="D13" s="101" t="str">
        <f>'PANEL DE CONTROL DISTRITAL'!D12</f>
        <v>Trámites exitosos.</v>
      </c>
      <c r="E13" s="97" t="str">
        <f>'PANEL DE CONTROL DISTRITAL'!E12</f>
        <v>(Número de trámites exitosos / Número de trámites aplicados) x 100</v>
      </c>
      <c r="F13" s="102" t="str">
        <f>'PANEL DE CONTROL DISTRITAL'!F12</f>
        <v>Semanal (remesa)</v>
      </c>
      <c r="G13" s="103">
        <f>'PANEL DE CONTROL DISTRITAL'!G12</f>
        <v>0.9</v>
      </c>
      <c r="H13" s="27" t="str">
        <f>'PANEL DE CONTROL DISTRITAL'!H12</f>
        <v>Número de trámites exitosos</v>
      </c>
      <c r="I13" s="25">
        <v>167</v>
      </c>
      <c r="J13" s="25">
        <v>762</v>
      </c>
      <c r="K13" s="25">
        <v>753</v>
      </c>
      <c r="L13" s="25">
        <v>806</v>
      </c>
      <c r="M13" s="25">
        <v>718</v>
      </c>
      <c r="N13" s="25">
        <v>741</v>
      </c>
      <c r="O13" s="25">
        <v>639</v>
      </c>
      <c r="P13" s="25">
        <v>666</v>
      </c>
      <c r="Q13" s="25">
        <v>728</v>
      </c>
      <c r="R13" s="25">
        <v>670</v>
      </c>
      <c r="S13" s="25">
        <v>701</v>
      </c>
      <c r="T13" s="25">
        <v>749</v>
      </c>
      <c r="U13" s="25">
        <v>539</v>
      </c>
      <c r="V13" s="99">
        <f>IFERROR(SUM(I13:U13)/SUM(I14:U14),0)</f>
        <v>0.97362785979939137</v>
      </c>
    </row>
    <row r="14" spans="1:34" s="3" customFormat="1" ht="50.15" customHeight="1" thickTop="1" thickBot="1" x14ac:dyDescent="0.3">
      <c r="A14" s="98"/>
      <c r="B14" s="100"/>
      <c r="C14" s="97"/>
      <c r="D14" s="101"/>
      <c r="E14" s="97"/>
      <c r="F14" s="102"/>
      <c r="G14" s="103"/>
      <c r="H14" s="27" t="str">
        <f>'PANEL DE CONTROL DISTRITAL'!H13</f>
        <v>Número de trámites aplicados</v>
      </c>
      <c r="I14" s="37">
        <v>167</v>
      </c>
      <c r="J14" s="37">
        <v>763</v>
      </c>
      <c r="K14" s="37">
        <v>754</v>
      </c>
      <c r="L14" s="37">
        <v>809</v>
      </c>
      <c r="M14" s="37">
        <v>720</v>
      </c>
      <c r="N14" s="37">
        <v>743</v>
      </c>
      <c r="O14" s="37">
        <v>640</v>
      </c>
      <c r="P14" s="37">
        <v>668</v>
      </c>
      <c r="Q14" s="37">
        <v>731</v>
      </c>
      <c r="R14" s="37">
        <v>673</v>
      </c>
      <c r="S14" s="37">
        <v>707</v>
      </c>
      <c r="T14" s="37">
        <v>756</v>
      </c>
      <c r="U14" s="37">
        <v>742</v>
      </c>
      <c r="V14" s="99"/>
    </row>
    <row r="15" spans="1:34" s="39" customFormat="1" ht="8.15" customHeight="1" thickTop="1" thickBot="1" x14ac:dyDescent="0.3">
      <c r="A15" s="98"/>
      <c r="B15" s="98"/>
      <c r="C15" s="98"/>
      <c r="D15" s="98"/>
      <c r="E15" s="98"/>
      <c r="F15" s="98"/>
      <c r="G15" s="98"/>
      <c r="H15" s="98"/>
      <c r="I15" s="98"/>
      <c r="J15" s="98"/>
      <c r="K15" s="98"/>
      <c r="L15" s="98"/>
      <c r="M15" s="98"/>
      <c r="N15" s="98"/>
      <c r="O15" s="98"/>
      <c r="P15" s="98"/>
      <c r="Q15" s="98"/>
      <c r="R15" s="98"/>
      <c r="S15" s="98"/>
      <c r="T15" s="98"/>
      <c r="U15" s="98"/>
      <c r="V15" s="98"/>
      <c r="W15" s="38"/>
      <c r="X15" s="38"/>
      <c r="Y15" s="38"/>
      <c r="Z15" s="38"/>
      <c r="AA15" s="38"/>
      <c r="AB15" s="38"/>
      <c r="AC15" s="38"/>
      <c r="AD15" s="38"/>
      <c r="AE15" s="38"/>
      <c r="AF15" s="38"/>
      <c r="AG15" s="38"/>
      <c r="AH15" s="38"/>
    </row>
    <row r="16" spans="1:34" s="3" customFormat="1" ht="50.15" customHeight="1" thickTop="1" thickBot="1" x14ac:dyDescent="0.3">
      <c r="A16" s="98">
        <f>'PANEL DE CONTROL DISTRITAL'!A15</f>
        <v>3</v>
      </c>
      <c r="B16" s="100" t="str">
        <f>'PANEL DE CONTROL DISTRITAL'!B15</f>
        <v>Transferencia de la Información.</v>
      </c>
      <c r="C16" s="97" t="str">
        <f>'PANEL DE CONTROL DISTRITAL'!C15</f>
        <v>Responsable de Módulo</v>
      </c>
      <c r="D16" s="101" t="str">
        <f>'PANEL DE CONTROL DISTRITAL'!D15</f>
        <v>Reenvíos exitosos.</v>
      </c>
      <c r="E16" s="97" t="str">
        <f>'PANEL DE CONTROL DISTRITAL'!E15</f>
        <v>(Ejecución de los scripts de reenvío de notificaciones / Solicitud de reenvíos de scripts requeridos) x100</v>
      </c>
      <c r="F16" s="102" t="str">
        <f>'PANEL DE CONTROL DISTRITAL'!F15</f>
        <v>Semanal (remesa)</v>
      </c>
      <c r="G16" s="103">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99">
        <f>IFERROR(SUM(I16:U16)/SUM(I17:U17),1)</f>
        <v>1</v>
      </c>
    </row>
    <row r="17" spans="1:34" s="3" customFormat="1" ht="50.15" customHeight="1" thickTop="1" thickBot="1" x14ac:dyDescent="0.3">
      <c r="A17" s="98"/>
      <c r="B17" s="100"/>
      <c r="C17" s="97"/>
      <c r="D17" s="101"/>
      <c r="E17" s="97"/>
      <c r="F17" s="102"/>
      <c r="G17" s="103"/>
      <c r="H17" s="27" t="str">
        <f>'PANEL DE CONTROL DISTRITAL'!H16</f>
        <v>Solicitud de reevíos de scripts requeridos</v>
      </c>
      <c r="I17" s="37">
        <v>0</v>
      </c>
      <c r="J17" s="37">
        <v>0</v>
      </c>
      <c r="K17" s="37">
        <v>0</v>
      </c>
      <c r="L17" s="37">
        <v>0</v>
      </c>
      <c r="M17" s="37">
        <v>0</v>
      </c>
      <c r="N17" s="37">
        <v>0</v>
      </c>
      <c r="O17" s="37">
        <v>0</v>
      </c>
      <c r="P17" s="37">
        <v>0</v>
      </c>
      <c r="Q17" s="37">
        <v>0</v>
      </c>
      <c r="R17" s="37">
        <v>0</v>
      </c>
      <c r="S17" s="37">
        <v>0</v>
      </c>
      <c r="T17" s="37">
        <v>0</v>
      </c>
      <c r="U17" s="37">
        <v>0</v>
      </c>
      <c r="V17" s="99"/>
    </row>
    <row r="18" spans="1:34" s="39" customFormat="1" ht="8.15" customHeight="1" thickTop="1" thickBot="1" x14ac:dyDescent="0.3">
      <c r="A18" s="98"/>
      <c r="B18" s="98"/>
      <c r="C18" s="98"/>
      <c r="D18" s="98"/>
      <c r="E18" s="98"/>
      <c r="F18" s="98"/>
      <c r="G18" s="98"/>
      <c r="H18" s="98"/>
      <c r="I18" s="98"/>
      <c r="J18" s="98"/>
      <c r="K18" s="98"/>
      <c r="L18" s="98"/>
      <c r="M18" s="98"/>
      <c r="N18" s="98"/>
      <c r="O18" s="98"/>
      <c r="P18" s="98"/>
      <c r="Q18" s="98"/>
      <c r="R18" s="98"/>
      <c r="S18" s="98"/>
      <c r="T18" s="98"/>
      <c r="U18" s="98"/>
      <c r="V18" s="98"/>
      <c r="W18" s="38"/>
      <c r="X18" s="38"/>
      <c r="Y18" s="38"/>
      <c r="Z18" s="38"/>
      <c r="AA18" s="38"/>
      <c r="AB18" s="38"/>
      <c r="AC18" s="38"/>
      <c r="AD18" s="38"/>
      <c r="AE18" s="38"/>
      <c r="AF18" s="38"/>
      <c r="AG18" s="38"/>
      <c r="AH18" s="38"/>
    </row>
    <row r="19" spans="1:34" s="3" customFormat="1" ht="50.15" customHeight="1" thickTop="1" thickBot="1" x14ac:dyDescent="0.3">
      <c r="A19" s="98">
        <f>'PANEL DE CONTROL DISTRITAL'!A18</f>
        <v>4</v>
      </c>
      <c r="B19" s="100" t="str">
        <f>'PANEL DE CONTROL DISTRITAL'!B18</f>
        <v>Conciliación de Credenciales para Votar.</v>
      </c>
      <c r="C19" s="97" t="str">
        <f>'PANEL DE CONTROL DISTRITAL'!C18</f>
        <v>Responsable de Módulo</v>
      </c>
      <c r="D19" s="101" t="str">
        <f>'PANEL DE CONTROL DISTRITAL'!D18</f>
        <v>Credenciales disponibles para entrega.</v>
      </c>
      <c r="E19" s="97" t="str">
        <f>'PANEL DE CONTROL DISTRITAL'!E18</f>
        <v>[(Credenciales recibidas - Credenciales inconsistentes) / Credenciales recibidas] x 100</v>
      </c>
      <c r="F19" s="102" t="str">
        <f>'PANEL DE CONTROL DISTRITAL'!F18</f>
        <v>Semanal (remesa)</v>
      </c>
      <c r="G19" s="103">
        <f>'PANEL DE CONTROL DISTRITAL'!G18</f>
        <v>0.9</v>
      </c>
      <c r="H19" s="27" t="str">
        <f>'PANEL DE CONTROL DISTRITAL'!H18</f>
        <v xml:space="preserve">Credenciales Recibidas - Credenciales inconsistentes </v>
      </c>
      <c r="I19" s="25">
        <v>40</v>
      </c>
      <c r="J19" s="25">
        <v>526</v>
      </c>
      <c r="K19" s="25">
        <v>763</v>
      </c>
      <c r="L19" s="25">
        <v>777</v>
      </c>
      <c r="M19" s="25">
        <v>737</v>
      </c>
      <c r="N19" s="25">
        <v>600</v>
      </c>
      <c r="O19" s="25">
        <v>842</v>
      </c>
      <c r="P19" s="25">
        <v>631</v>
      </c>
      <c r="Q19" s="25">
        <v>589</v>
      </c>
      <c r="R19" s="25">
        <v>879</v>
      </c>
      <c r="S19" s="25">
        <v>631</v>
      </c>
      <c r="T19" s="25">
        <v>748</v>
      </c>
      <c r="U19" s="25">
        <v>761</v>
      </c>
      <c r="V19" s="99">
        <f>IFERROR(SUM(I19:U19)/SUM(I20:U20),0)</f>
        <v>1</v>
      </c>
    </row>
    <row r="20" spans="1:34" s="3" customFormat="1" ht="50.15" customHeight="1" thickTop="1" thickBot="1" x14ac:dyDescent="0.3">
      <c r="A20" s="98"/>
      <c r="B20" s="100"/>
      <c r="C20" s="97"/>
      <c r="D20" s="101"/>
      <c r="E20" s="97"/>
      <c r="F20" s="102"/>
      <c r="G20" s="103"/>
      <c r="H20" s="27" t="str">
        <f>'PANEL DE CONTROL DISTRITAL'!H19</f>
        <v xml:space="preserve">Credenciales recibidas </v>
      </c>
      <c r="I20" s="37">
        <v>40</v>
      </c>
      <c r="J20" s="37">
        <v>526</v>
      </c>
      <c r="K20" s="37">
        <v>763</v>
      </c>
      <c r="L20" s="37">
        <v>777</v>
      </c>
      <c r="M20" s="37">
        <v>737</v>
      </c>
      <c r="N20" s="37">
        <v>600</v>
      </c>
      <c r="O20" s="37">
        <v>842</v>
      </c>
      <c r="P20" s="37">
        <v>631</v>
      </c>
      <c r="Q20" s="37">
        <v>589</v>
      </c>
      <c r="R20" s="37">
        <v>879</v>
      </c>
      <c r="S20" s="37">
        <v>631</v>
      </c>
      <c r="T20" s="37">
        <v>748</v>
      </c>
      <c r="U20" s="37">
        <v>761</v>
      </c>
      <c r="V20" s="99"/>
    </row>
    <row r="21" spans="1:34" s="39" customFormat="1" ht="8.15" customHeight="1" thickTop="1" thickBot="1" x14ac:dyDescent="0.3">
      <c r="A21" s="40"/>
      <c r="B21" s="41"/>
      <c r="C21" s="42"/>
      <c r="D21" s="43"/>
      <c r="E21" s="42"/>
      <c r="F21" s="44"/>
      <c r="G21" s="45"/>
      <c r="H21" s="46"/>
      <c r="I21" s="47"/>
      <c r="J21" s="47"/>
      <c r="K21" s="47"/>
      <c r="L21" s="47"/>
      <c r="M21" s="47"/>
      <c r="N21" s="47"/>
      <c r="O21" s="47"/>
      <c r="P21" s="47"/>
      <c r="Q21" s="47"/>
      <c r="R21" s="47"/>
      <c r="S21" s="47"/>
      <c r="T21" s="47"/>
      <c r="U21" s="47"/>
      <c r="V21" s="48"/>
      <c r="W21" s="38"/>
      <c r="X21" s="38"/>
      <c r="Y21" s="38"/>
      <c r="Z21" s="38"/>
      <c r="AA21" s="38"/>
      <c r="AB21" s="38"/>
      <c r="AC21" s="38"/>
      <c r="AD21" s="38"/>
      <c r="AE21" s="38"/>
      <c r="AF21" s="38"/>
      <c r="AG21" s="38"/>
      <c r="AH21" s="38"/>
    </row>
    <row r="22" spans="1:34" s="3" customFormat="1" ht="50.15" customHeight="1" thickTop="1" thickBot="1" x14ac:dyDescent="0.3">
      <c r="A22" s="98">
        <f>'PANEL DE CONTROL DISTRITAL'!A21</f>
        <v>5</v>
      </c>
      <c r="B22" s="100" t="str">
        <f>'PANEL DE CONTROL DISTRITAL'!B21</f>
        <v>Conciliación de Credenciales para Votar.</v>
      </c>
      <c r="C22" s="97" t="str">
        <f>'PANEL DE CONTROL DISTRITAL'!C21</f>
        <v>Responsable de Módulo</v>
      </c>
      <c r="D22" s="101" t="str">
        <f>'PANEL DE CONTROL DISTRITAL'!D21</f>
        <v>Arqueo de credenciales.</v>
      </c>
      <c r="E22" s="97" t="str">
        <f>'PANEL DE CONTROL DISTRITAL'!E21</f>
        <v>(Credenciales disponibles (físicas) / Credenciales disponibles registradas en SIIRFE-MAC) x 100</v>
      </c>
      <c r="F22" s="102" t="str">
        <f>'PANEL DE CONTROL DISTRITAL'!F21</f>
        <v>Semanal (remesa)</v>
      </c>
      <c r="G22" s="103">
        <f>'PANEL DE CONTROL DISTRITAL'!G21</f>
        <v>1</v>
      </c>
      <c r="H22" s="27" t="str">
        <f>'PANEL DE CONTROL DISTRITAL'!H21</f>
        <v>Credenciales disponibles (físicas)</v>
      </c>
      <c r="I22" s="25">
        <v>441</v>
      </c>
      <c r="J22" s="25">
        <v>885</v>
      </c>
      <c r="K22" s="25">
        <v>1179</v>
      </c>
      <c r="L22" s="25">
        <v>1271</v>
      </c>
      <c r="M22" s="25">
        <v>1298</v>
      </c>
      <c r="N22" s="25">
        <v>1165</v>
      </c>
      <c r="O22" s="25">
        <v>1295</v>
      </c>
      <c r="P22" s="25">
        <v>1265</v>
      </c>
      <c r="Q22" s="25">
        <v>1217</v>
      </c>
      <c r="R22" s="25">
        <v>1437</v>
      </c>
      <c r="S22" s="25">
        <v>1282</v>
      </c>
      <c r="T22" s="25">
        <v>1335</v>
      </c>
      <c r="U22" s="25">
        <v>1398</v>
      </c>
      <c r="V22" s="99">
        <f>IFERROR(SUM(I22:U22)/SUM(I23:U23),0)</f>
        <v>1</v>
      </c>
    </row>
    <row r="23" spans="1:34" s="3" customFormat="1" ht="50.15" customHeight="1" thickTop="1" thickBot="1" x14ac:dyDescent="0.3">
      <c r="A23" s="98"/>
      <c r="B23" s="100"/>
      <c r="C23" s="97"/>
      <c r="D23" s="101"/>
      <c r="E23" s="97"/>
      <c r="F23" s="102"/>
      <c r="G23" s="103"/>
      <c r="H23" s="27" t="str">
        <f>'PANEL DE CONTROL DISTRITAL'!H22</f>
        <v>Credenciales disponibles registradas en SIIRFE</v>
      </c>
      <c r="I23" s="37">
        <v>441</v>
      </c>
      <c r="J23" s="37">
        <v>885</v>
      </c>
      <c r="K23" s="37">
        <v>1179</v>
      </c>
      <c r="L23" s="37">
        <v>1271</v>
      </c>
      <c r="M23" s="37">
        <v>1298</v>
      </c>
      <c r="N23" s="37">
        <v>1165</v>
      </c>
      <c r="O23" s="37">
        <v>1295</v>
      </c>
      <c r="P23" s="37">
        <v>1265</v>
      </c>
      <c r="Q23" s="37">
        <v>1217</v>
      </c>
      <c r="R23" s="37">
        <v>1437</v>
      </c>
      <c r="S23" s="37">
        <v>1282</v>
      </c>
      <c r="T23" s="37">
        <v>1335</v>
      </c>
      <c r="U23" s="37">
        <v>1398</v>
      </c>
      <c r="V23" s="99"/>
    </row>
    <row r="24" spans="1:34" s="4" customFormat="1" ht="7.5" customHeight="1" thickTop="1" thickBot="1" x14ac:dyDescent="0.3">
      <c r="A24" s="98"/>
      <c r="B24" s="98"/>
      <c r="C24" s="98"/>
      <c r="D24" s="98"/>
      <c r="E24" s="98"/>
      <c r="F24" s="98"/>
      <c r="G24" s="98"/>
      <c r="H24" s="98"/>
      <c r="I24" s="98"/>
      <c r="J24" s="98"/>
      <c r="K24" s="98"/>
      <c r="L24" s="98"/>
      <c r="M24" s="98"/>
      <c r="N24" s="98"/>
      <c r="O24" s="98"/>
      <c r="P24" s="98"/>
      <c r="Q24" s="98"/>
      <c r="R24" s="98"/>
      <c r="S24" s="98"/>
      <c r="T24" s="98"/>
      <c r="U24" s="98"/>
      <c r="V24" s="98"/>
    </row>
    <row r="25" spans="1:34" ht="50.15" customHeight="1" thickTop="1" thickBot="1" x14ac:dyDescent="0.3">
      <c r="A25" s="98">
        <f>'PANEL DE CONTROL DISTRITAL'!A24</f>
        <v>6</v>
      </c>
      <c r="B25" s="100" t="str">
        <f>'PANEL DE CONTROL DISTRITAL'!B24</f>
        <v>Entrega de la Credencial para Votar.</v>
      </c>
      <c r="C25" s="97" t="str">
        <f>'PANEL DE CONTROL DISTRITAL'!C24</f>
        <v>Operador de Equipo Tecnológico</v>
      </c>
      <c r="D25" s="101" t="str">
        <f>'PANEL DE CONTROL DISTRITAL'!D24</f>
        <v>Efectividad de entrega de CPV en MAC.</v>
      </c>
      <c r="E25" s="97" t="str">
        <f>'PANEL DE CONTROL DISTRITAL'!E24</f>
        <v>(Total de credenciales entregadas / Total de ciudadanas y ciudadanos que acuden al MAC a recoger su credencial) x 100</v>
      </c>
      <c r="F25" s="102" t="str">
        <f>'PANEL DE CONTROL DISTRITAL'!F24</f>
        <v>Semanal (remesa)</v>
      </c>
      <c r="G25" s="103">
        <f>'PANEL DE CONTROL DISTRITAL'!G24</f>
        <v>0.9</v>
      </c>
      <c r="H25" s="27" t="str">
        <f>'PANEL DE CONTROL DISTRITAL'!H24</f>
        <v xml:space="preserve">Total de credenciales entregadas </v>
      </c>
      <c r="I25" s="25">
        <v>17</v>
      </c>
      <c r="J25" s="25">
        <v>82</v>
      </c>
      <c r="K25" s="25">
        <v>469</v>
      </c>
      <c r="L25" s="25">
        <v>685</v>
      </c>
      <c r="M25" s="25">
        <v>688</v>
      </c>
      <c r="N25" s="25">
        <v>732</v>
      </c>
      <c r="O25" s="25">
        <v>712</v>
      </c>
      <c r="P25" s="25">
        <v>661</v>
      </c>
      <c r="Q25" s="25">
        <v>637</v>
      </c>
      <c r="R25" s="25">
        <v>648</v>
      </c>
      <c r="S25" s="25">
        <v>786</v>
      </c>
      <c r="T25" s="25">
        <v>695</v>
      </c>
      <c r="U25" s="25">
        <v>698</v>
      </c>
      <c r="V25" s="99">
        <f>IFERROR(SUM(I25:U25)/SUM(I26:U26),0)</f>
        <v>0.99906877743780764</v>
      </c>
    </row>
    <row r="26" spans="1:34" ht="50.15" customHeight="1" thickTop="1" thickBot="1" x14ac:dyDescent="0.3">
      <c r="A26" s="98"/>
      <c r="B26" s="100"/>
      <c r="C26" s="97"/>
      <c r="D26" s="101"/>
      <c r="E26" s="97"/>
      <c r="F26" s="102"/>
      <c r="G26" s="103"/>
      <c r="H26" s="27" t="str">
        <f>'PANEL DE CONTROL DISTRITAL'!H25</f>
        <v xml:space="preserve"> Total de ciudadanos que acuden a MAC a recoger su credencial</v>
      </c>
      <c r="I26" s="37">
        <v>17</v>
      </c>
      <c r="J26" s="37">
        <v>82</v>
      </c>
      <c r="K26" s="37">
        <v>469</v>
      </c>
      <c r="L26" s="37">
        <v>687</v>
      </c>
      <c r="M26" s="37">
        <v>689</v>
      </c>
      <c r="N26" s="37">
        <v>732</v>
      </c>
      <c r="O26" s="37">
        <v>712</v>
      </c>
      <c r="P26" s="37">
        <v>661</v>
      </c>
      <c r="Q26" s="37">
        <v>637</v>
      </c>
      <c r="R26" s="37">
        <v>648</v>
      </c>
      <c r="S26" s="37">
        <v>786</v>
      </c>
      <c r="T26" s="37">
        <v>697</v>
      </c>
      <c r="U26" s="37">
        <v>700</v>
      </c>
      <c r="V26" s="99"/>
    </row>
    <row r="27" spans="1:34" ht="15.75" customHeight="1" thickTop="1" x14ac:dyDescent="0.25">
      <c r="B27" s="1" t="s">
        <v>19</v>
      </c>
      <c r="H27" s="49"/>
      <c r="I27" s="50"/>
      <c r="J27" s="50"/>
      <c r="K27" s="50"/>
      <c r="L27" s="50"/>
      <c r="M27" s="50"/>
      <c r="N27" s="50"/>
      <c r="O27" s="50"/>
      <c r="P27" s="50"/>
      <c r="Q27" s="50"/>
      <c r="R27" s="50"/>
      <c r="S27" s="50"/>
      <c r="T27" s="50"/>
      <c r="U27" s="50"/>
      <c r="V27" s="14"/>
    </row>
    <row r="28" spans="1:34" ht="15.75" customHeight="1" x14ac:dyDescent="0.25">
      <c r="H28" s="51"/>
    </row>
    <row r="29" spans="1:34" ht="15.75" customHeight="1" x14ac:dyDescent="0.25">
      <c r="H29" s="51"/>
    </row>
    <row r="30" spans="1:34" ht="15.75" customHeight="1" x14ac:dyDescent="0.25">
      <c r="H30" s="51"/>
    </row>
    <row r="31" spans="1:34" ht="39" customHeight="1" x14ac:dyDescent="0.25">
      <c r="H31" s="51"/>
    </row>
    <row r="32" spans="1:34" ht="30" customHeight="1" x14ac:dyDescent="0.25">
      <c r="H32" s="51"/>
    </row>
    <row r="33" spans="2:8" ht="30" customHeight="1" thickBot="1" x14ac:dyDescent="0.3">
      <c r="H33" s="51"/>
    </row>
    <row r="34" spans="2:8" ht="30" customHeight="1" thickTop="1" thickBot="1" x14ac:dyDescent="0.3">
      <c r="B34" s="110" t="s">
        <v>16</v>
      </c>
      <c r="C34" s="110"/>
      <c r="D34" s="110"/>
      <c r="E34" s="110"/>
      <c r="F34" s="110"/>
      <c r="G34" s="110"/>
      <c r="H34" s="110"/>
    </row>
    <row r="35" spans="2:8" ht="30" customHeight="1" thickTop="1" thickBot="1" x14ac:dyDescent="0.3">
      <c r="B35" s="111" t="s">
        <v>17</v>
      </c>
      <c r="C35" s="111"/>
      <c r="D35" s="111"/>
      <c r="E35" s="111"/>
      <c r="F35" s="111"/>
      <c r="G35" s="112"/>
      <c r="H35" s="55" t="s">
        <v>18</v>
      </c>
    </row>
    <row r="36" spans="2:8" ht="30" customHeight="1" thickTop="1" x14ac:dyDescent="0.25">
      <c r="B36" s="104"/>
      <c r="C36" s="105"/>
      <c r="D36" s="105"/>
      <c r="E36" s="105"/>
      <c r="F36" s="105"/>
      <c r="G36" s="106"/>
      <c r="H36" s="104"/>
    </row>
    <row r="37" spans="2:8" ht="30" customHeight="1" thickBot="1" x14ac:dyDescent="0.3">
      <c r="B37" s="107"/>
      <c r="C37" s="108"/>
      <c r="D37" s="108"/>
      <c r="E37" s="108"/>
      <c r="F37" s="108"/>
      <c r="G37" s="109"/>
      <c r="H37" s="107"/>
    </row>
    <row r="38" spans="2:8" ht="35.15" customHeight="1" thickTop="1" x14ac:dyDescent="0.25"/>
    <row r="39" spans="2:8" ht="8.15" customHeight="1" x14ac:dyDescent="0.25"/>
    <row r="40" spans="2:8" ht="35.15" customHeight="1" x14ac:dyDescent="0.25"/>
    <row r="41" spans="2:8" ht="35.15" customHeight="1" x14ac:dyDescent="0.25"/>
    <row r="42" spans="2:8" ht="8.15" customHeight="1" x14ac:dyDescent="0.25"/>
    <row r="43" spans="2:8" ht="35.15" customHeight="1" x14ac:dyDescent="0.25"/>
    <row r="44" spans="2:8" ht="43.5" customHeight="1" x14ac:dyDescent="0.25"/>
    <row r="45" spans="2:8" ht="8.15" customHeight="1" x14ac:dyDescent="0.25"/>
    <row r="46" spans="2:8" ht="35.15" customHeight="1" x14ac:dyDescent="0.25"/>
    <row r="47" spans="2:8" ht="35.15" customHeight="1" x14ac:dyDescent="0.25"/>
    <row r="48" spans="2:8" ht="39" customHeight="1" x14ac:dyDescent="0.25"/>
  </sheetData>
  <mergeCells count="68">
    <mergeCell ref="B35:G35"/>
    <mergeCell ref="B36:G37"/>
    <mergeCell ref="H36:H37"/>
    <mergeCell ref="A24:V24"/>
    <mergeCell ref="A25:A26"/>
    <mergeCell ref="B25:B26"/>
    <mergeCell ref="C25:C26"/>
    <mergeCell ref="D25:D26"/>
    <mergeCell ref="E25:E26"/>
    <mergeCell ref="F25:F26"/>
    <mergeCell ref="G25:G26"/>
    <mergeCell ref="V25:V26"/>
    <mergeCell ref="F10:F11"/>
    <mergeCell ref="G10:G11"/>
    <mergeCell ref="V10:V11"/>
    <mergeCell ref="A1:V1"/>
    <mergeCell ref="F2:G2"/>
    <mergeCell ref="A4:V4"/>
    <mergeCell ref="A5:V5"/>
    <mergeCell ref="A6:A9"/>
    <mergeCell ref="B6:H6"/>
    <mergeCell ref="I6:U6"/>
    <mergeCell ref="V6:V9"/>
    <mergeCell ref="B7:D7"/>
    <mergeCell ref="E7:H7"/>
    <mergeCell ref="I7:U7"/>
    <mergeCell ref="B8:U8"/>
    <mergeCell ref="E16:E17"/>
    <mergeCell ref="A10:A11"/>
    <mergeCell ref="B10:B11"/>
    <mergeCell ref="C10:C11"/>
    <mergeCell ref="D10:D11"/>
    <mergeCell ref="A15:V15"/>
    <mergeCell ref="A12:V12"/>
    <mergeCell ref="A13:A14"/>
    <mergeCell ref="B13:B14"/>
    <mergeCell ref="C13:C14"/>
    <mergeCell ref="D13:D14"/>
    <mergeCell ref="E13:E14"/>
    <mergeCell ref="F13:F14"/>
    <mergeCell ref="G13:G14"/>
    <mergeCell ref="V13:V14"/>
    <mergeCell ref="E10:E11"/>
    <mergeCell ref="F16:F17"/>
    <mergeCell ref="G16:G17"/>
    <mergeCell ref="V16:V17"/>
    <mergeCell ref="A18:V18"/>
    <mergeCell ref="A19:A20"/>
    <mergeCell ref="B19:B20"/>
    <mergeCell ref="C19:C20"/>
    <mergeCell ref="D19:D20"/>
    <mergeCell ref="E19:E20"/>
    <mergeCell ref="F19:F20"/>
    <mergeCell ref="G19:G20"/>
    <mergeCell ref="V19:V20"/>
    <mergeCell ref="A16:A17"/>
    <mergeCell ref="B16:B17"/>
    <mergeCell ref="C16:C17"/>
    <mergeCell ref="D16:D17"/>
    <mergeCell ref="F22:F23"/>
    <mergeCell ref="G22:G23"/>
    <mergeCell ref="V22:V23"/>
    <mergeCell ref="B34:H34"/>
    <mergeCell ref="A22:A23"/>
    <mergeCell ref="B22:B23"/>
    <mergeCell ref="C22:C23"/>
    <mergeCell ref="D22:D23"/>
    <mergeCell ref="E22:E23"/>
  </mergeCells>
  <conditionalFormatting sqref="V10">
    <cfRule type="cellIs" dxfId="101" priority="21" operator="greaterThan">
      <formula>95%</formula>
    </cfRule>
    <cfRule type="cellIs" dxfId="100" priority="22" operator="greaterThanOrEqual">
      <formula>90%</formula>
    </cfRule>
    <cfRule type="cellIs" dxfId="99" priority="23" operator="lessThan">
      <formula>89.99%</formula>
    </cfRule>
  </conditionalFormatting>
  <conditionalFormatting sqref="V13">
    <cfRule type="cellIs" dxfId="98" priority="18" operator="greaterThan">
      <formula>95%</formula>
    </cfRule>
    <cfRule type="cellIs" dxfId="97" priority="19" operator="greaterThanOrEqual">
      <formula>90%</formula>
    </cfRule>
    <cfRule type="cellIs" dxfId="96" priority="20" operator="lessThan">
      <formula>89.99%</formula>
    </cfRule>
  </conditionalFormatting>
  <conditionalFormatting sqref="V19">
    <cfRule type="cellIs" dxfId="95" priority="12" operator="greaterThan">
      <formula>95%</formula>
    </cfRule>
    <cfRule type="cellIs" dxfId="94" priority="13" operator="greaterThanOrEqual">
      <formula>90%</formula>
    </cfRule>
    <cfRule type="cellIs" dxfId="93" priority="14" operator="lessThan">
      <formula>89.99%</formula>
    </cfRule>
  </conditionalFormatting>
  <conditionalFormatting sqref="V22">
    <cfRule type="cellIs" dxfId="92" priority="4" operator="greaterThanOrEqual">
      <formula>100%</formula>
    </cfRule>
    <cfRule type="cellIs" dxfId="91" priority="5" operator="lessThan">
      <formula>99.99%</formula>
    </cfRule>
  </conditionalFormatting>
  <conditionalFormatting sqref="V25">
    <cfRule type="cellIs" dxfId="90" priority="6" operator="greaterThan">
      <formula>95%</formula>
    </cfRule>
    <cfRule type="cellIs" dxfId="89" priority="7" operator="greaterThanOrEqual">
      <formula>90%</formula>
    </cfRule>
    <cfRule type="cellIs" dxfId="88" priority="8" operator="lessThan">
      <formula>89.99%</formula>
    </cfRule>
  </conditionalFormatting>
  <conditionalFormatting sqref="V16">
    <cfRule type="cellIs" dxfId="87" priority="1" operator="greaterThan">
      <formula>95%</formula>
    </cfRule>
    <cfRule type="cellIs" dxfId="86" priority="2" operator="greaterThanOrEqual">
      <formula>90%</formula>
    </cfRule>
    <cfRule type="cellIs" dxfId="85" priority="3" operator="lessThan">
      <formula>89.99%</formula>
    </cfRule>
  </conditionalFormatting>
  <conditionalFormatting sqref="I21:U21">
    <cfRule type="colorScale" priority="544">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A3F4490E-F909-4588-946B-F98FAF97F18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9A6C3A-8E58-4AE8-BB9C-D3274EDC1BF3}">
  <sheetPr>
    <tabColor theme="7" tint="-0.499984740745262"/>
  </sheetPr>
  <dimension ref="A1:AH48"/>
  <sheetViews>
    <sheetView showGridLines="0" topLeftCell="G9" zoomScale="70" zoomScaleNormal="70" workbookViewId="0">
      <selection activeCell="I25" sqref="I25:U26"/>
    </sheetView>
  </sheetViews>
  <sheetFormatPr baseColWidth="10" defaultColWidth="11.453125" defaultRowHeight="30" customHeight="1" x14ac:dyDescent="0.25"/>
  <cols>
    <col min="1" max="1" width="10.54296875" style="1" bestFit="1" customWidth="1"/>
    <col min="2" max="2" width="19.08984375" style="1" bestFit="1" customWidth="1"/>
    <col min="3" max="3" width="19.08984375" style="1" customWidth="1"/>
    <col min="4" max="4" width="14.36328125" style="1" customWidth="1"/>
    <col min="5" max="5" width="21" style="1" customWidth="1"/>
    <col min="6" max="6" width="12.90625" style="1" customWidth="1"/>
    <col min="7" max="7" width="10.36328125" style="1" bestFit="1" customWidth="1"/>
    <col min="8" max="8" width="14.54296875" style="1" customWidth="1"/>
    <col min="9" max="21" width="10.6328125" style="1" customWidth="1"/>
    <col min="22" max="22" width="22.6328125" style="1" customWidth="1"/>
    <col min="23" max="16384" width="11.453125" style="1"/>
  </cols>
  <sheetData>
    <row r="1" spans="1:34" ht="40.5" customHeight="1" x14ac:dyDescent="0.25">
      <c r="A1" s="58" t="str">
        <f>'PANEL DE CONTROL DISTRITAL'!A1:Q1</f>
        <v>INSTITUTO NACIONAL ELECTORAL
SISTEMA DE GESTIÓN DE LA CALIDAD
CIUDAD DE MÉXICO</v>
      </c>
      <c r="B1" s="58"/>
      <c r="C1" s="58"/>
      <c r="D1" s="58"/>
      <c r="E1" s="58"/>
      <c r="F1" s="58"/>
      <c r="G1" s="58"/>
      <c r="H1" s="58"/>
      <c r="I1" s="58"/>
      <c r="J1" s="58"/>
      <c r="K1" s="58"/>
      <c r="L1" s="58"/>
      <c r="M1" s="58"/>
      <c r="N1" s="58"/>
      <c r="O1" s="58"/>
      <c r="P1" s="58"/>
      <c r="Q1" s="58"/>
      <c r="R1" s="58"/>
      <c r="S1" s="58"/>
      <c r="T1" s="58"/>
      <c r="U1" s="58"/>
      <c r="V1" s="58"/>
    </row>
    <row r="2" spans="1:34" ht="33.75" customHeight="1" x14ac:dyDescent="0.25">
      <c r="A2" s="12"/>
      <c r="B2" s="12"/>
      <c r="C2" s="12"/>
      <c r="D2" s="9" t="s">
        <v>13</v>
      </c>
      <c r="E2" s="9">
        <v>19</v>
      </c>
      <c r="F2" s="60" t="s">
        <v>14</v>
      </c>
      <c r="G2" s="60"/>
      <c r="H2" s="22">
        <v>91952</v>
      </c>
      <c r="I2" s="21"/>
      <c r="J2" s="21"/>
      <c r="K2" s="21"/>
      <c r="L2" s="21"/>
      <c r="M2" s="21"/>
      <c r="N2" s="21"/>
      <c r="O2" s="12"/>
      <c r="P2" s="12"/>
      <c r="Q2" s="12"/>
      <c r="R2" s="12"/>
      <c r="S2" s="12"/>
      <c r="T2" s="12"/>
      <c r="U2" s="12"/>
      <c r="V2" s="53"/>
      <c r="W2" s="17"/>
    </row>
    <row r="3" spans="1:34" ht="11.25" customHeight="1" thickBot="1" x14ac:dyDescent="0.3">
      <c r="A3" s="12"/>
      <c r="B3" s="6"/>
      <c r="C3" s="6"/>
      <c r="D3" s="6"/>
      <c r="E3" s="6"/>
      <c r="F3" s="6"/>
      <c r="G3" s="6"/>
      <c r="H3" s="6"/>
      <c r="I3" s="6"/>
      <c r="J3" s="6"/>
      <c r="K3" s="6"/>
      <c r="L3" s="6"/>
      <c r="M3" s="6"/>
      <c r="N3" s="6"/>
      <c r="O3" s="6"/>
      <c r="P3" s="6"/>
      <c r="Q3" s="6"/>
      <c r="R3" s="6"/>
      <c r="S3" s="6"/>
      <c r="T3" s="6"/>
      <c r="U3" s="6"/>
    </row>
    <row r="4" spans="1:34" ht="30" customHeight="1" thickTop="1" thickBot="1" x14ac:dyDescent="0.3">
      <c r="A4" s="87" t="s">
        <v>15</v>
      </c>
      <c r="B4" s="88"/>
      <c r="C4" s="88"/>
      <c r="D4" s="88"/>
      <c r="E4" s="88"/>
      <c r="F4" s="88"/>
      <c r="G4" s="88"/>
      <c r="H4" s="88"/>
      <c r="I4" s="88"/>
      <c r="J4" s="88"/>
      <c r="K4" s="88"/>
      <c r="L4" s="88"/>
      <c r="M4" s="88"/>
      <c r="N4" s="88"/>
      <c r="O4" s="88"/>
      <c r="P4" s="88"/>
      <c r="Q4" s="88"/>
      <c r="R4" s="88"/>
      <c r="S4" s="88"/>
      <c r="T4" s="88"/>
      <c r="U4" s="88"/>
      <c r="V4" s="89"/>
      <c r="X4" s="20"/>
    </row>
    <row r="5" spans="1:34" ht="5.25" customHeight="1" thickTop="1" thickBot="1" x14ac:dyDescent="0.3">
      <c r="A5" s="90"/>
      <c r="B5" s="91"/>
      <c r="C5" s="91"/>
      <c r="D5" s="91"/>
      <c r="E5" s="91"/>
      <c r="F5" s="91"/>
      <c r="G5" s="91"/>
      <c r="H5" s="91"/>
      <c r="I5" s="91"/>
      <c r="J5" s="91"/>
      <c r="K5" s="91"/>
      <c r="L5" s="91"/>
      <c r="M5" s="91"/>
      <c r="N5" s="91"/>
      <c r="O5" s="91"/>
      <c r="P5" s="91"/>
      <c r="Q5" s="91"/>
      <c r="R5" s="91"/>
      <c r="S5" s="91"/>
      <c r="T5" s="91"/>
      <c r="U5" s="91"/>
      <c r="V5" s="92"/>
    </row>
    <row r="6" spans="1:34" ht="18" customHeight="1" thickTop="1" thickBot="1" x14ac:dyDescent="0.3">
      <c r="A6" s="84" t="str">
        <f>'PANEL DE CONTROL DISTRITAL'!A6</f>
        <v>Número</v>
      </c>
      <c r="B6" s="85" t="str">
        <f>'PANEL DE CONTROL DISTRITAL'!B6</f>
        <v xml:space="preserve">PROCESOS SUSTANTIVOS E INDICADORES </v>
      </c>
      <c r="C6" s="85"/>
      <c r="D6" s="85"/>
      <c r="E6" s="85"/>
      <c r="F6" s="85"/>
      <c r="G6" s="85"/>
      <c r="H6" s="85"/>
      <c r="I6" s="93" t="s">
        <v>11</v>
      </c>
      <c r="J6" s="93"/>
      <c r="K6" s="93"/>
      <c r="L6" s="93"/>
      <c r="M6" s="93"/>
      <c r="N6" s="93"/>
      <c r="O6" s="93"/>
      <c r="P6" s="93"/>
      <c r="Q6" s="93"/>
      <c r="R6" s="93"/>
      <c r="S6" s="93"/>
      <c r="T6" s="93"/>
      <c r="U6" s="93"/>
      <c r="V6" s="86" t="s">
        <v>7</v>
      </c>
    </row>
    <row r="7" spans="1:34" ht="17.25" customHeight="1" thickTop="1" thickBot="1" x14ac:dyDescent="0.3">
      <c r="A7" s="84"/>
      <c r="B7" s="85" t="str">
        <f>'PANEL DE CONTROL DISTRITAL'!B7</f>
        <v>DESCRIPCIÓN</v>
      </c>
      <c r="C7" s="85"/>
      <c r="D7" s="85"/>
      <c r="E7" s="85" t="str">
        <f>'PANEL DE CONTROL DISTRITAL'!E7</f>
        <v>MEDICIÓN</v>
      </c>
      <c r="F7" s="85"/>
      <c r="G7" s="85"/>
      <c r="H7" s="85"/>
      <c r="I7" s="94" t="s">
        <v>57</v>
      </c>
      <c r="J7" s="94"/>
      <c r="K7" s="94"/>
      <c r="L7" s="94"/>
      <c r="M7" s="94"/>
      <c r="N7" s="94"/>
      <c r="O7" s="94"/>
      <c r="P7" s="94"/>
      <c r="Q7" s="94"/>
      <c r="R7" s="94"/>
      <c r="S7" s="94"/>
      <c r="T7" s="94"/>
      <c r="U7" s="94"/>
      <c r="V7" s="86"/>
    </row>
    <row r="8" spans="1:34" ht="5.25" customHeight="1" thickTop="1" thickBot="1" x14ac:dyDescent="0.3">
      <c r="A8" s="84"/>
      <c r="B8" s="95"/>
      <c r="C8" s="96"/>
      <c r="D8" s="96"/>
      <c r="E8" s="96"/>
      <c r="F8" s="96"/>
      <c r="G8" s="96"/>
      <c r="H8" s="96"/>
      <c r="I8" s="96"/>
      <c r="J8" s="96"/>
      <c r="K8" s="96"/>
      <c r="L8" s="96"/>
      <c r="M8" s="96"/>
      <c r="N8" s="96"/>
      <c r="O8" s="96"/>
      <c r="P8" s="96"/>
      <c r="Q8" s="96"/>
      <c r="R8" s="96"/>
      <c r="S8" s="96"/>
      <c r="T8" s="96"/>
      <c r="U8" s="96"/>
      <c r="V8" s="86"/>
    </row>
    <row r="9" spans="1:34" s="2" customFormat="1" ht="29.25" customHeight="1" thickTop="1" thickBot="1" x14ac:dyDescent="0.3">
      <c r="A9" s="8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36" t="str">
        <f>'PANEL DE CONTROL DISTRITAL'!H8</f>
        <v>Nominativo</v>
      </c>
      <c r="I9" s="29" t="str">
        <f>'090151'!I9</f>
        <v>2024-28</v>
      </c>
      <c r="J9" s="29" t="str">
        <f>'090151'!J9</f>
        <v>2024-29</v>
      </c>
      <c r="K9" s="29" t="str">
        <f>'090151'!K9</f>
        <v>2024-30</v>
      </c>
      <c r="L9" s="29" t="str">
        <f>'090151'!L9</f>
        <v>2024-31</v>
      </c>
      <c r="M9" s="29" t="str">
        <f>'090151'!M9</f>
        <v>2024-32</v>
      </c>
      <c r="N9" s="29" t="str">
        <f>'090151'!N9</f>
        <v>2024-33</v>
      </c>
      <c r="O9" s="29" t="str">
        <f>'090151'!O9</f>
        <v>2024-34</v>
      </c>
      <c r="P9" s="29" t="str">
        <f>'090151'!P9</f>
        <v>2024-35</v>
      </c>
      <c r="Q9" s="29" t="str">
        <f>'090151'!Q9</f>
        <v>2024-36</v>
      </c>
      <c r="R9" s="29" t="str">
        <f>'090151'!R9</f>
        <v>2024-37</v>
      </c>
      <c r="S9" s="29" t="str">
        <f>'090151'!S9</f>
        <v>2024-38</v>
      </c>
      <c r="T9" s="29" t="str">
        <f>'090151'!T9</f>
        <v>2024-39</v>
      </c>
      <c r="U9" s="29" t="str">
        <f>'090151'!U9</f>
        <v>2024-40</v>
      </c>
      <c r="V9" s="86"/>
    </row>
    <row r="10" spans="1:34" s="2" customFormat="1" ht="50.15" customHeight="1" thickTop="1" thickBot="1" x14ac:dyDescent="0.3">
      <c r="A10" s="98">
        <f>'PANEL DE CONTROL DISTRITAL'!A9</f>
        <v>1</v>
      </c>
      <c r="B10" s="100" t="str">
        <f>'PANEL DE CONTROL DISTRITAL'!B9</f>
        <v>Entrevista</v>
      </c>
      <c r="C10" s="97" t="str">
        <f>'PANEL DE CONTROL DISTRITAL'!C9</f>
        <v xml:space="preserve"> Auxiliar de Atención Ciudadana</v>
      </c>
      <c r="D10" s="101" t="str">
        <f>'PANEL DE CONTROL DISTRITAL'!D9</f>
        <v>Fichas requisitadas correctamente.</v>
      </c>
      <c r="E10" s="97" t="str">
        <f>'PANEL DE CONTROL DISTRITAL'!E9</f>
        <v>(Fichas requisitadas correctamente / Fichas revisadas en la muestra del 10%) x 100</v>
      </c>
      <c r="F10" s="102" t="str">
        <f>'PANEL DE CONTROL DISTRITAL'!F9</f>
        <v>Semanal (remesa)</v>
      </c>
      <c r="G10" s="103">
        <f>'PANEL DE CONTROL DISTRITAL'!G9</f>
        <v>0.9</v>
      </c>
      <c r="H10" s="27" t="str">
        <f>'PANEL DE CONTROL DISTRITAL'!H9</f>
        <v>Fichas requistadas correctamente</v>
      </c>
      <c r="I10" s="25">
        <v>30</v>
      </c>
      <c r="J10" s="25">
        <v>78</v>
      </c>
      <c r="K10" s="25">
        <v>80</v>
      </c>
      <c r="L10" s="25">
        <v>71</v>
      </c>
      <c r="M10" s="25">
        <v>70</v>
      </c>
      <c r="N10" s="25">
        <v>67</v>
      </c>
      <c r="O10" s="25">
        <v>68</v>
      </c>
      <c r="P10" s="25">
        <v>70</v>
      </c>
      <c r="Q10" s="25">
        <v>67</v>
      </c>
      <c r="R10" s="25">
        <v>70</v>
      </c>
      <c r="S10" s="25">
        <v>76</v>
      </c>
      <c r="T10" s="25">
        <v>71</v>
      </c>
      <c r="U10" s="25">
        <v>69</v>
      </c>
      <c r="V10" s="99">
        <f>IFERROR(SUM(I10:U10)/SUM(I11:U11),0)</f>
        <v>0.92203742203742201</v>
      </c>
    </row>
    <row r="11" spans="1:34" s="2" customFormat="1" ht="50.15" customHeight="1" thickTop="1" thickBot="1" x14ac:dyDescent="0.3">
      <c r="A11" s="98"/>
      <c r="B11" s="100"/>
      <c r="C11" s="97"/>
      <c r="D11" s="101"/>
      <c r="E11" s="97"/>
      <c r="F11" s="102"/>
      <c r="G11" s="103"/>
      <c r="H11" s="27" t="str">
        <f>'PANEL DE CONTROL DISTRITAL'!H10</f>
        <v>Fichas revisadas en la Muestra del 10%</v>
      </c>
      <c r="I11" s="37">
        <v>37</v>
      </c>
      <c r="J11" s="37">
        <v>87</v>
      </c>
      <c r="K11" s="37">
        <v>87</v>
      </c>
      <c r="L11" s="37">
        <v>76</v>
      </c>
      <c r="M11" s="37">
        <v>76</v>
      </c>
      <c r="N11" s="37">
        <v>71</v>
      </c>
      <c r="O11" s="37">
        <v>75</v>
      </c>
      <c r="P11" s="37">
        <v>77</v>
      </c>
      <c r="Q11" s="37">
        <v>73</v>
      </c>
      <c r="R11" s="37">
        <v>75</v>
      </c>
      <c r="S11" s="37">
        <v>82</v>
      </c>
      <c r="T11" s="37">
        <v>75</v>
      </c>
      <c r="U11" s="37">
        <v>71</v>
      </c>
      <c r="V11" s="99"/>
    </row>
    <row r="12" spans="1:34" s="39" customFormat="1" ht="8.15" customHeight="1" thickTop="1" thickBot="1" x14ac:dyDescent="0.3">
      <c r="A12" s="98"/>
      <c r="B12" s="98"/>
      <c r="C12" s="98"/>
      <c r="D12" s="98"/>
      <c r="E12" s="98"/>
      <c r="F12" s="98"/>
      <c r="G12" s="98"/>
      <c r="H12" s="98"/>
      <c r="I12" s="98"/>
      <c r="J12" s="98"/>
      <c r="K12" s="98"/>
      <c r="L12" s="98"/>
      <c r="M12" s="98"/>
      <c r="N12" s="98"/>
      <c r="O12" s="98"/>
      <c r="P12" s="98"/>
      <c r="Q12" s="98"/>
      <c r="R12" s="98"/>
      <c r="S12" s="98"/>
      <c r="T12" s="98"/>
      <c r="U12" s="98"/>
      <c r="V12" s="98"/>
      <c r="W12" s="38"/>
      <c r="X12" s="38"/>
      <c r="Y12" s="38"/>
      <c r="Z12" s="38"/>
      <c r="AA12" s="38"/>
      <c r="AB12" s="38"/>
      <c r="AC12" s="38"/>
      <c r="AD12" s="38"/>
      <c r="AE12" s="38"/>
      <c r="AF12" s="38"/>
      <c r="AG12" s="38"/>
      <c r="AH12" s="38"/>
    </row>
    <row r="13" spans="1:34" s="3" customFormat="1" ht="50.15" customHeight="1" thickTop="1" thickBot="1" x14ac:dyDescent="0.3">
      <c r="A13" s="98">
        <f>'PANEL DE CONTROL DISTRITAL'!A12</f>
        <v>2</v>
      </c>
      <c r="B13" s="100" t="str">
        <f>'PANEL DE CONTROL DISTRITAL'!B12</f>
        <v>Trámite</v>
      </c>
      <c r="C13" s="97" t="str">
        <f>'PANEL DE CONTROL DISTRITAL'!C12</f>
        <v>Operador de Equipo Tecnológico</v>
      </c>
      <c r="D13" s="101" t="str">
        <f>'PANEL DE CONTROL DISTRITAL'!D12</f>
        <v>Trámites exitosos.</v>
      </c>
      <c r="E13" s="97" t="str">
        <f>'PANEL DE CONTROL DISTRITAL'!E12</f>
        <v>(Número de trámites exitosos / Número de trámites aplicados) x 100</v>
      </c>
      <c r="F13" s="102" t="str">
        <f>'PANEL DE CONTROL DISTRITAL'!F12</f>
        <v>Semanal (remesa)</v>
      </c>
      <c r="G13" s="103">
        <f>'PANEL DE CONTROL DISTRITAL'!G12</f>
        <v>0.9</v>
      </c>
      <c r="H13" s="27" t="str">
        <f>'PANEL DE CONTROL DISTRITAL'!H12</f>
        <v>Número de trámites exitosos</v>
      </c>
      <c r="I13" s="25">
        <v>310</v>
      </c>
      <c r="J13" s="25">
        <v>750</v>
      </c>
      <c r="K13" s="25">
        <v>768</v>
      </c>
      <c r="L13" s="25">
        <v>708</v>
      </c>
      <c r="M13" s="25">
        <v>706</v>
      </c>
      <c r="N13" s="25">
        <v>685</v>
      </c>
      <c r="O13" s="25">
        <v>743</v>
      </c>
      <c r="P13" s="25">
        <v>762</v>
      </c>
      <c r="Q13" s="25">
        <v>723</v>
      </c>
      <c r="R13" s="25">
        <v>710</v>
      </c>
      <c r="S13" s="25">
        <v>769</v>
      </c>
      <c r="T13" s="25">
        <v>709</v>
      </c>
      <c r="U13" s="25">
        <v>457</v>
      </c>
      <c r="V13" s="99">
        <f>IFERROR(SUM(I13:U13)/SUM(I14:U14),0)</f>
        <v>0.97205346294046169</v>
      </c>
    </row>
    <row r="14" spans="1:34" s="3" customFormat="1" ht="50.15" customHeight="1" thickTop="1" thickBot="1" x14ac:dyDescent="0.3">
      <c r="A14" s="98"/>
      <c r="B14" s="100"/>
      <c r="C14" s="97"/>
      <c r="D14" s="101"/>
      <c r="E14" s="97"/>
      <c r="F14" s="102"/>
      <c r="G14" s="103"/>
      <c r="H14" s="27" t="str">
        <f>'PANEL DE CONTROL DISTRITAL'!H13</f>
        <v>Número de trámites aplicados</v>
      </c>
      <c r="I14" s="37">
        <v>312</v>
      </c>
      <c r="J14" s="37">
        <v>754</v>
      </c>
      <c r="K14" s="37">
        <v>771</v>
      </c>
      <c r="L14" s="37">
        <v>709</v>
      </c>
      <c r="M14" s="37">
        <v>712</v>
      </c>
      <c r="N14" s="37">
        <v>685</v>
      </c>
      <c r="O14" s="37">
        <v>745</v>
      </c>
      <c r="P14" s="37">
        <v>765</v>
      </c>
      <c r="Q14" s="37">
        <v>723</v>
      </c>
      <c r="R14" s="37">
        <v>716</v>
      </c>
      <c r="S14" s="37">
        <v>776</v>
      </c>
      <c r="T14" s="37">
        <v>714</v>
      </c>
      <c r="U14" s="37">
        <v>671</v>
      </c>
      <c r="V14" s="99"/>
    </row>
    <row r="15" spans="1:34" s="39" customFormat="1" ht="8.15" customHeight="1" thickTop="1" thickBot="1" x14ac:dyDescent="0.3">
      <c r="A15" s="98"/>
      <c r="B15" s="98"/>
      <c r="C15" s="98"/>
      <c r="D15" s="98"/>
      <c r="E15" s="98"/>
      <c r="F15" s="98"/>
      <c r="G15" s="98"/>
      <c r="H15" s="98"/>
      <c r="I15" s="98"/>
      <c r="J15" s="98"/>
      <c r="K15" s="98"/>
      <c r="L15" s="98"/>
      <c r="M15" s="98"/>
      <c r="N15" s="98"/>
      <c r="O15" s="98"/>
      <c r="P15" s="98"/>
      <c r="Q15" s="98"/>
      <c r="R15" s="98"/>
      <c r="S15" s="98"/>
      <c r="T15" s="98"/>
      <c r="U15" s="98"/>
      <c r="V15" s="98"/>
      <c r="W15" s="38"/>
      <c r="X15" s="38"/>
      <c r="Y15" s="38"/>
      <c r="Z15" s="38"/>
      <c r="AA15" s="38"/>
      <c r="AB15" s="38"/>
      <c r="AC15" s="38"/>
      <c r="AD15" s="38"/>
      <c r="AE15" s="38"/>
      <c r="AF15" s="38"/>
      <c r="AG15" s="38"/>
      <c r="AH15" s="38"/>
    </row>
    <row r="16" spans="1:34" s="3" customFormat="1" ht="50.15" customHeight="1" thickTop="1" thickBot="1" x14ac:dyDescent="0.3">
      <c r="A16" s="98">
        <f>'PANEL DE CONTROL DISTRITAL'!A15</f>
        <v>3</v>
      </c>
      <c r="B16" s="100" t="str">
        <f>'PANEL DE CONTROL DISTRITAL'!B15</f>
        <v>Transferencia de la Información.</v>
      </c>
      <c r="C16" s="97" t="str">
        <f>'PANEL DE CONTROL DISTRITAL'!C15</f>
        <v>Responsable de Módulo</v>
      </c>
      <c r="D16" s="101" t="str">
        <f>'PANEL DE CONTROL DISTRITAL'!D15</f>
        <v>Reenvíos exitosos.</v>
      </c>
      <c r="E16" s="97" t="str">
        <f>'PANEL DE CONTROL DISTRITAL'!E15</f>
        <v>(Ejecución de los scripts de reenvío de notificaciones / Solicitud de reenvíos de scripts requeridos) x100</v>
      </c>
      <c r="F16" s="102" t="str">
        <f>'PANEL DE CONTROL DISTRITAL'!F15</f>
        <v>Semanal (remesa)</v>
      </c>
      <c r="G16" s="103">
        <f>'PANEL DE CONTROL DISTRITAL'!G15</f>
        <v>1</v>
      </c>
      <c r="H16" s="27" t="str">
        <f>'PANEL DE CONTROL DISTRITAL'!H15</f>
        <v>Ejecución de los scripts de reenvío de notificaciones</v>
      </c>
      <c r="I16" s="25">
        <v>1</v>
      </c>
      <c r="J16" s="25">
        <v>0</v>
      </c>
      <c r="K16" s="25">
        <v>0</v>
      </c>
      <c r="L16" s="25">
        <v>0</v>
      </c>
      <c r="M16" s="25">
        <v>0</v>
      </c>
      <c r="N16" s="25">
        <v>0</v>
      </c>
      <c r="O16" s="25">
        <v>0</v>
      </c>
      <c r="P16" s="25">
        <v>0</v>
      </c>
      <c r="Q16" s="25">
        <v>0</v>
      </c>
      <c r="R16" s="25">
        <v>0</v>
      </c>
      <c r="S16" s="25">
        <v>0</v>
      </c>
      <c r="T16" s="25">
        <v>0</v>
      </c>
      <c r="U16" s="25">
        <v>0</v>
      </c>
      <c r="V16" s="99">
        <f>IFERROR(SUM(I16:U16)/SUM(I17:U17),1)</f>
        <v>1</v>
      </c>
    </row>
    <row r="17" spans="1:34" s="3" customFormat="1" ht="50.15" customHeight="1" thickTop="1" thickBot="1" x14ac:dyDescent="0.3">
      <c r="A17" s="98"/>
      <c r="B17" s="100"/>
      <c r="C17" s="97"/>
      <c r="D17" s="101"/>
      <c r="E17" s="97"/>
      <c r="F17" s="102"/>
      <c r="G17" s="103"/>
      <c r="H17" s="27" t="str">
        <f>'PANEL DE CONTROL DISTRITAL'!H16</f>
        <v>Solicitud de reevíos de scripts requeridos</v>
      </c>
      <c r="I17" s="37">
        <v>1</v>
      </c>
      <c r="J17" s="37">
        <v>0</v>
      </c>
      <c r="K17" s="37">
        <v>0</v>
      </c>
      <c r="L17" s="37">
        <v>0</v>
      </c>
      <c r="M17" s="37">
        <v>0</v>
      </c>
      <c r="N17" s="37">
        <v>0</v>
      </c>
      <c r="O17" s="37">
        <v>0</v>
      </c>
      <c r="P17" s="37">
        <v>0</v>
      </c>
      <c r="Q17" s="37">
        <v>0</v>
      </c>
      <c r="R17" s="37">
        <v>0</v>
      </c>
      <c r="S17" s="37">
        <v>0</v>
      </c>
      <c r="T17" s="37">
        <v>0</v>
      </c>
      <c r="U17" s="37">
        <v>0</v>
      </c>
      <c r="V17" s="99"/>
    </row>
    <row r="18" spans="1:34" s="39" customFormat="1" ht="8.15" customHeight="1" thickTop="1" thickBot="1" x14ac:dyDescent="0.3">
      <c r="A18" s="98"/>
      <c r="B18" s="98"/>
      <c r="C18" s="98"/>
      <c r="D18" s="98"/>
      <c r="E18" s="98"/>
      <c r="F18" s="98"/>
      <c r="G18" s="98"/>
      <c r="H18" s="98"/>
      <c r="I18" s="98"/>
      <c r="J18" s="98"/>
      <c r="K18" s="98"/>
      <c r="L18" s="98"/>
      <c r="M18" s="98"/>
      <c r="N18" s="98"/>
      <c r="O18" s="98"/>
      <c r="P18" s="98"/>
      <c r="Q18" s="98"/>
      <c r="R18" s="98"/>
      <c r="S18" s="98"/>
      <c r="T18" s="98"/>
      <c r="U18" s="98"/>
      <c r="V18" s="98"/>
      <c r="W18" s="38"/>
      <c r="X18" s="38"/>
      <c r="Y18" s="38"/>
      <c r="Z18" s="38"/>
      <c r="AA18" s="38"/>
      <c r="AB18" s="38"/>
      <c r="AC18" s="38"/>
      <c r="AD18" s="38"/>
      <c r="AE18" s="38"/>
      <c r="AF18" s="38"/>
      <c r="AG18" s="38"/>
      <c r="AH18" s="38"/>
    </row>
    <row r="19" spans="1:34" s="3" customFormat="1" ht="50.15" customHeight="1" thickTop="1" thickBot="1" x14ac:dyDescent="0.3">
      <c r="A19" s="98">
        <f>'PANEL DE CONTROL DISTRITAL'!A18</f>
        <v>4</v>
      </c>
      <c r="B19" s="100" t="str">
        <f>'PANEL DE CONTROL DISTRITAL'!B18</f>
        <v>Conciliación de Credenciales para Votar.</v>
      </c>
      <c r="C19" s="97" t="str">
        <f>'PANEL DE CONTROL DISTRITAL'!C18</f>
        <v>Responsable de Módulo</v>
      </c>
      <c r="D19" s="101" t="str">
        <f>'PANEL DE CONTROL DISTRITAL'!D18</f>
        <v>Credenciales disponibles para entrega.</v>
      </c>
      <c r="E19" s="97" t="str">
        <f>'PANEL DE CONTROL DISTRITAL'!E18</f>
        <v>[(Credenciales recibidas - Credenciales inconsistentes) / Credenciales recibidas] x 100</v>
      </c>
      <c r="F19" s="102" t="str">
        <f>'PANEL DE CONTROL DISTRITAL'!F18</f>
        <v>Semanal (remesa)</v>
      </c>
      <c r="G19" s="103">
        <f>'PANEL DE CONTROL DISTRITAL'!G18</f>
        <v>0.9</v>
      </c>
      <c r="H19" s="27" t="str">
        <f>'PANEL DE CONTROL DISTRITAL'!H18</f>
        <v xml:space="preserve">Credenciales Recibidas - Credenciales inconsistentes </v>
      </c>
      <c r="I19" s="25">
        <v>177</v>
      </c>
      <c r="J19" s="25">
        <v>538</v>
      </c>
      <c r="K19" s="25">
        <v>750</v>
      </c>
      <c r="L19" s="25">
        <v>752</v>
      </c>
      <c r="M19" s="25">
        <v>669</v>
      </c>
      <c r="N19" s="25">
        <v>717</v>
      </c>
      <c r="O19" s="25">
        <v>703</v>
      </c>
      <c r="P19" s="25">
        <v>768</v>
      </c>
      <c r="Q19" s="25">
        <v>610</v>
      </c>
      <c r="R19" s="25">
        <v>856</v>
      </c>
      <c r="S19" s="25">
        <v>583</v>
      </c>
      <c r="T19" s="25">
        <v>887</v>
      </c>
      <c r="U19" s="25">
        <v>683</v>
      </c>
      <c r="V19" s="99">
        <f>IFERROR(SUM(I19:U19)/SUM(I20:U20),0)</f>
        <v>1</v>
      </c>
    </row>
    <row r="20" spans="1:34" s="3" customFormat="1" ht="50.15" customHeight="1" thickTop="1" thickBot="1" x14ac:dyDescent="0.3">
      <c r="A20" s="98"/>
      <c r="B20" s="100"/>
      <c r="C20" s="97"/>
      <c r="D20" s="101"/>
      <c r="E20" s="97"/>
      <c r="F20" s="102"/>
      <c r="G20" s="103"/>
      <c r="H20" s="27" t="str">
        <f>'PANEL DE CONTROL DISTRITAL'!H19</f>
        <v xml:space="preserve">Credenciales recibidas </v>
      </c>
      <c r="I20" s="37">
        <v>177</v>
      </c>
      <c r="J20" s="37">
        <v>538</v>
      </c>
      <c r="K20" s="37">
        <v>750</v>
      </c>
      <c r="L20" s="37">
        <v>752</v>
      </c>
      <c r="M20" s="37">
        <v>669</v>
      </c>
      <c r="N20" s="37">
        <v>717</v>
      </c>
      <c r="O20" s="37">
        <v>703</v>
      </c>
      <c r="P20" s="37">
        <v>768</v>
      </c>
      <c r="Q20" s="37">
        <v>610</v>
      </c>
      <c r="R20" s="37">
        <v>856</v>
      </c>
      <c r="S20" s="37">
        <v>583</v>
      </c>
      <c r="T20" s="37">
        <v>887</v>
      </c>
      <c r="U20" s="37">
        <v>683</v>
      </c>
      <c r="V20" s="99"/>
    </row>
    <row r="21" spans="1:34" s="39" customFormat="1" ht="8.15" customHeight="1" thickTop="1" thickBot="1" x14ac:dyDescent="0.3">
      <c r="A21" s="40"/>
      <c r="B21" s="41"/>
      <c r="C21" s="42"/>
      <c r="D21" s="43"/>
      <c r="E21" s="42"/>
      <c r="F21" s="44"/>
      <c r="G21" s="45"/>
      <c r="H21" s="46"/>
      <c r="I21" s="47"/>
      <c r="J21" s="47"/>
      <c r="K21" s="47"/>
      <c r="L21" s="47"/>
      <c r="M21" s="47"/>
      <c r="N21" s="47"/>
      <c r="O21" s="47"/>
      <c r="P21" s="47"/>
      <c r="Q21" s="47"/>
      <c r="R21" s="47"/>
      <c r="S21" s="47"/>
      <c r="T21" s="47"/>
      <c r="U21" s="47"/>
      <c r="V21" s="48"/>
      <c r="W21" s="38"/>
      <c r="X21" s="38"/>
      <c r="Y21" s="38"/>
      <c r="Z21" s="38"/>
      <c r="AA21" s="38"/>
      <c r="AB21" s="38"/>
      <c r="AC21" s="38"/>
      <c r="AD21" s="38"/>
      <c r="AE21" s="38"/>
      <c r="AF21" s="38"/>
      <c r="AG21" s="38"/>
      <c r="AH21" s="38"/>
    </row>
    <row r="22" spans="1:34" s="3" customFormat="1" ht="50.15" customHeight="1" thickTop="1" thickBot="1" x14ac:dyDescent="0.3">
      <c r="A22" s="98">
        <f>'PANEL DE CONTROL DISTRITAL'!A21</f>
        <v>5</v>
      </c>
      <c r="B22" s="100" t="str">
        <f>'PANEL DE CONTROL DISTRITAL'!B21</f>
        <v>Conciliación de Credenciales para Votar.</v>
      </c>
      <c r="C22" s="97" t="str">
        <f>'PANEL DE CONTROL DISTRITAL'!C21</f>
        <v>Responsable de Módulo</v>
      </c>
      <c r="D22" s="101" t="str">
        <f>'PANEL DE CONTROL DISTRITAL'!D21</f>
        <v>Arqueo de credenciales.</v>
      </c>
      <c r="E22" s="97" t="str">
        <f>'PANEL DE CONTROL DISTRITAL'!E21</f>
        <v>(Credenciales disponibles (físicas) / Credenciales disponibles registradas en SIIRFE-MAC) x 100</v>
      </c>
      <c r="F22" s="102" t="str">
        <f>'PANEL DE CONTROL DISTRITAL'!F21</f>
        <v>Semanal (remesa)</v>
      </c>
      <c r="G22" s="103">
        <f>'PANEL DE CONTROL DISTRITAL'!G21</f>
        <v>1</v>
      </c>
      <c r="H22" s="27" t="str">
        <f>'PANEL DE CONTROL DISTRITAL'!H21</f>
        <v>Credenciales disponibles (físicas)</v>
      </c>
      <c r="I22" s="25">
        <v>602</v>
      </c>
      <c r="J22" s="25">
        <v>953</v>
      </c>
      <c r="K22" s="25">
        <v>1200</v>
      </c>
      <c r="L22" s="25">
        <v>1316</v>
      </c>
      <c r="M22" s="25">
        <v>1220</v>
      </c>
      <c r="N22" s="25">
        <v>1288</v>
      </c>
      <c r="O22" s="25">
        <v>1258</v>
      </c>
      <c r="P22" s="25">
        <v>1357</v>
      </c>
      <c r="Q22" s="25">
        <v>1239</v>
      </c>
      <c r="R22" s="25">
        <v>1377</v>
      </c>
      <c r="S22" s="25">
        <v>1228</v>
      </c>
      <c r="T22" s="25">
        <v>1376</v>
      </c>
      <c r="U22" s="25">
        <v>1342</v>
      </c>
      <c r="V22" s="99">
        <f>IFERROR(SUM(I22:U22)/SUM(I23:U23),0)</f>
        <v>1</v>
      </c>
    </row>
    <row r="23" spans="1:34" s="3" customFormat="1" ht="50.15" customHeight="1" thickTop="1" thickBot="1" x14ac:dyDescent="0.3">
      <c r="A23" s="98"/>
      <c r="B23" s="100"/>
      <c r="C23" s="97"/>
      <c r="D23" s="101"/>
      <c r="E23" s="97"/>
      <c r="F23" s="102"/>
      <c r="G23" s="103"/>
      <c r="H23" s="27" t="str">
        <f>'PANEL DE CONTROL DISTRITAL'!H22</f>
        <v>Credenciales disponibles registradas en SIIRFE</v>
      </c>
      <c r="I23" s="37">
        <v>602</v>
      </c>
      <c r="J23" s="37">
        <v>953</v>
      </c>
      <c r="K23" s="37">
        <v>1200</v>
      </c>
      <c r="L23" s="37">
        <v>1316</v>
      </c>
      <c r="M23" s="37">
        <v>1220</v>
      </c>
      <c r="N23" s="37">
        <v>1288</v>
      </c>
      <c r="O23" s="37">
        <v>1258</v>
      </c>
      <c r="P23" s="37">
        <v>1357</v>
      </c>
      <c r="Q23" s="37">
        <v>1239</v>
      </c>
      <c r="R23" s="37">
        <v>1377</v>
      </c>
      <c r="S23" s="37">
        <v>1228</v>
      </c>
      <c r="T23" s="37">
        <v>1376</v>
      </c>
      <c r="U23" s="37">
        <v>1342</v>
      </c>
      <c r="V23" s="99"/>
    </row>
    <row r="24" spans="1:34" s="4" customFormat="1" ht="7.5" customHeight="1" thickTop="1" thickBot="1" x14ac:dyDescent="0.3">
      <c r="A24" s="98"/>
      <c r="B24" s="98"/>
      <c r="C24" s="98"/>
      <c r="D24" s="98"/>
      <c r="E24" s="98"/>
      <c r="F24" s="98"/>
      <c r="G24" s="98"/>
      <c r="H24" s="98"/>
      <c r="I24" s="98"/>
      <c r="J24" s="98"/>
      <c r="K24" s="98"/>
      <c r="L24" s="98"/>
      <c r="M24" s="98"/>
      <c r="N24" s="98"/>
      <c r="O24" s="98"/>
      <c r="P24" s="98"/>
      <c r="Q24" s="98"/>
      <c r="R24" s="98"/>
      <c r="S24" s="98"/>
      <c r="T24" s="98"/>
      <c r="U24" s="98"/>
      <c r="V24" s="98"/>
    </row>
    <row r="25" spans="1:34" ht="50.15" customHeight="1" thickTop="1" thickBot="1" x14ac:dyDescent="0.3">
      <c r="A25" s="98">
        <f>'PANEL DE CONTROL DISTRITAL'!A24</f>
        <v>6</v>
      </c>
      <c r="B25" s="100" t="str">
        <f>'PANEL DE CONTROL DISTRITAL'!B24</f>
        <v>Entrega de la Credencial para Votar.</v>
      </c>
      <c r="C25" s="97" t="str">
        <f>'PANEL DE CONTROL DISTRITAL'!C24</f>
        <v>Operador de Equipo Tecnológico</v>
      </c>
      <c r="D25" s="101" t="str">
        <f>'PANEL DE CONTROL DISTRITAL'!D24</f>
        <v>Efectividad de entrega de CPV en MAC.</v>
      </c>
      <c r="E25" s="97" t="str">
        <f>'PANEL DE CONTROL DISTRITAL'!E24</f>
        <v>(Total de credenciales entregadas / Total de ciudadanas y ciudadanos que acuden al MAC a recoger su credencial) x 100</v>
      </c>
      <c r="F25" s="102" t="str">
        <f>'PANEL DE CONTROL DISTRITAL'!F24</f>
        <v>Semanal (remesa)</v>
      </c>
      <c r="G25" s="103">
        <f>'PANEL DE CONTROL DISTRITAL'!G24</f>
        <v>0.9</v>
      </c>
      <c r="H25" s="27" t="str">
        <f>'PANEL DE CONTROL DISTRITAL'!H24</f>
        <v xml:space="preserve">Total de credenciales entregadas </v>
      </c>
      <c r="I25" s="25">
        <v>20</v>
      </c>
      <c r="J25" s="25">
        <v>187</v>
      </c>
      <c r="K25" s="25">
        <v>503</v>
      </c>
      <c r="L25" s="25">
        <v>636</v>
      </c>
      <c r="M25" s="25">
        <v>703</v>
      </c>
      <c r="N25" s="25">
        <v>648</v>
      </c>
      <c r="O25" s="25">
        <v>733</v>
      </c>
      <c r="P25" s="25">
        <v>669</v>
      </c>
      <c r="Q25" s="25">
        <v>728</v>
      </c>
      <c r="R25" s="25">
        <v>703</v>
      </c>
      <c r="S25" s="25">
        <v>732</v>
      </c>
      <c r="T25" s="25">
        <v>739</v>
      </c>
      <c r="U25" s="25">
        <v>717</v>
      </c>
      <c r="V25" s="99">
        <f>IFERROR(SUM(I25:U25)/SUM(I26:U26),0)</f>
        <v>0.99548561847026962</v>
      </c>
    </row>
    <row r="26" spans="1:34" ht="50.15" customHeight="1" thickTop="1" thickBot="1" x14ac:dyDescent="0.3">
      <c r="A26" s="98"/>
      <c r="B26" s="100"/>
      <c r="C26" s="97"/>
      <c r="D26" s="101"/>
      <c r="E26" s="97"/>
      <c r="F26" s="102"/>
      <c r="G26" s="103"/>
      <c r="H26" s="27" t="str">
        <f>'PANEL DE CONTROL DISTRITAL'!H25</f>
        <v xml:space="preserve"> Total de ciudadanos que acuden a MAC a recoger su credencial</v>
      </c>
      <c r="I26" s="37">
        <v>20</v>
      </c>
      <c r="J26" s="37">
        <v>187</v>
      </c>
      <c r="K26" s="37">
        <v>508</v>
      </c>
      <c r="L26" s="37">
        <v>639</v>
      </c>
      <c r="M26" s="37">
        <v>705</v>
      </c>
      <c r="N26" s="37">
        <v>650</v>
      </c>
      <c r="O26" s="37">
        <v>739</v>
      </c>
      <c r="P26" s="37">
        <v>670</v>
      </c>
      <c r="Q26" s="37">
        <v>731</v>
      </c>
      <c r="R26" s="37">
        <v>704</v>
      </c>
      <c r="S26" s="37">
        <v>735</v>
      </c>
      <c r="T26" s="37">
        <v>744</v>
      </c>
      <c r="U26" s="37">
        <v>721</v>
      </c>
      <c r="V26" s="99"/>
    </row>
    <row r="27" spans="1:34" ht="15.75" customHeight="1" thickTop="1" x14ac:dyDescent="0.25">
      <c r="B27" s="1" t="s">
        <v>19</v>
      </c>
      <c r="H27" s="49"/>
      <c r="I27" s="50"/>
      <c r="J27" s="50"/>
      <c r="K27" s="50"/>
      <c r="L27" s="50"/>
      <c r="M27" s="50"/>
      <c r="N27" s="50"/>
      <c r="O27" s="50"/>
      <c r="P27" s="50"/>
      <c r="Q27" s="50"/>
      <c r="R27" s="50"/>
      <c r="S27" s="50"/>
      <c r="T27" s="50"/>
      <c r="U27" s="50"/>
      <c r="V27" s="14"/>
    </row>
    <row r="28" spans="1:34" ht="15.75" customHeight="1" x14ac:dyDescent="0.25">
      <c r="H28" s="51"/>
    </row>
    <row r="29" spans="1:34" ht="15.75" customHeight="1" x14ac:dyDescent="0.25">
      <c r="H29" s="51"/>
    </row>
    <row r="30" spans="1:34" ht="15.75" customHeight="1" x14ac:dyDescent="0.25">
      <c r="H30" s="51"/>
    </row>
    <row r="31" spans="1:34" ht="39" customHeight="1" x14ac:dyDescent="0.25">
      <c r="H31" s="51"/>
    </row>
    <row r="32" spans="1:34" ht="30" customHeight="1" x14ac:dyDescent="0.25">
      <c r="H32" s="51"/>
    </row>
    <row r="33" spans="2:8" ht="30" customHeight="1" thickBot="1" x14ac:dyDescent="0.3">
      <c r="H33" s="51"/>
    </row>
    <row r="34" spans="2:8" ht="30" customHeight="1" thickTop="1" thickBot="1" x14ac:dyDescent="0.3">
      <c r="B34" s="110" t="s">
        <v>16</v>
      </c>
      <c r="C34" s="110"/>
      <c r="D34" s="110"/>
      <c r="E34" s="110"/>
      <c r="F34" s="110"/>
      <c r="G34" s="110"/>
      <c r="H34" s="110"/>
    </row>
    <row r="35" spans="2:8" ht="30" customHeight="1" thickTop="1" thickBot="1" x14ac:dyDescent="0.3">
      <c r="B35" s="111" t="s">
        <v>17</v>
      </c>
      <c r="C35" s="111"/>
      <c r="D35" s="111"/>
      <c r="E35" s="111"/>
      <c r="F35" s="111"/>
      <c r="G35" s="112"/>
      <c r="H35" s="55" t="s">
        <v>18</v>
      </c>
    </row>
    <row r="36" spans="2:8" ht="30" customHeight="1" thickTop="1" x14ac:dyDescent="0.25">
      <c r="B36" s="104"/>
      <c r="C36" s="105"/>
      <c r="D36" s="105"/>
      <c r="E36" s="105"/>
      <c r="F36" s="105"/>
      <c r="G36" s="106"/>
      <c r="H36" s="104"/>
    </row>
    <row r="37" spans="2:8" ht="30" customHeight="1" thickBot="1" x14ac:dyDescent="0.3">
      <c r="B37" s="107"/>
      <c r="C37" s="108"/>
      <c r="D37" s="108"/>
      <c r="E37" s="108"/>
      <c r="F37" s="108"/>
      <c r="G37" s="109"/>
      <c r="H37" s="107"/>
    </row>
    <row r="38" spans="2:8" ht="35.15" customHeight="1" thickTop="1" x14ac:dyDescent="0.25"/>
    <row r="39" spans="2:8" ht="8.15" customHeight="1" x14ac:dyDescent="0.25"/>
    <row r="40" spans="2:8" ht="35.15" customHeight="1" x14ac:dyDescent="0.25"/>
    <row r="41" spans="2:8" ht="35.15" customHeight="1" x14ac:dyDescent="0.25"/>
    <row r="42" spans="2:8" ht="8.15" customHeight="1" x14ac:dyDescent="0.25"/>
    <row r="43" spans="2:8" ht="35.15" customHeight="1" x14ac:dyDescent="0.25"/>
    <row r="44" spans="2:8" ht="43.5" customHeight="1" x14ac:dyDescent="0.25"/>
    <row r="45" spans="2:8" ht="8.15" customHeight="1" x14ac:dyDescent="0.25"/>
    <row r="46" spans="2:8" ht="35.15" customHeight="1" x14ac:dyDescent="0.25"/>
    <row r="47" spans="2:8" ht="35.15" customHeight="1" x14ac:dyDescent="0.25"/>
    <row r="48" spans="2:8" ht="39" customHeight="1" x14ac:dyDescent="0.25"/>
  </sheetData>
  <mergeCells count="68">
    <mergeCell ref="B35:G35"/>
    <mergeCell ref="B36:G37"/>
    <mergeCell ref="H36:H37"/>
    <mergeCell ref="A24:V24"/>
    <mergeCell ref="A25:A26"/>
    <mergeCell ref="B25:B26"/>
    <mergeCell ref="C25:C26"/>
    <mergeCell ref="D25:D26"/>
    <mergeCell ref="E25:E26"/>
    <mergeCell ref="F25:F26"/>
    <mergeCell ref="G25:G26"/>
    <mergeCell ref="V25:V26"/>
    <mergeCell ref="F10:F11"/>
    <mergeCell ref="G10:G11"/>
    <mergeCell ref="V10:V11"/>
    <mergeCell ref="A1:V1"/>
    <mergeCell ref="F2:G2"/>
    <mergeCell ref="A4:V4"/>
    <mergeCell ref="A5:V5"/>
    <mergeCell ref="A6:A9"/>
    <mergeCell ref="B6:H6"/>
    <mergeCell ref="I6:U6"/>
    <mergeCell ref="V6:V9"/>
    <mergeCell ref="B7:D7"/>
    <mergeCell ref="E7:H7"/>
    <mergeCell ref="I7:U7"/>
    <mergeCell ref="B8:U8"/>
    <mergeCell ref="E16:E17"/>
    <mergeCell ref="A10:A11"/>
    <mergeCell ref="B10:B11"/>
    <mergeCell ref="C10:C11"/>
    <mergeCell ref="D10:D11"/>
    <mergeCell ref="A15:V15"/>
    <mergeCell ref="A12:V12"/>
    <mergeCell ref="A13:A14"/>
    <mergeCell ref="B13:B14"/>
    <mergeCell ref="C13:C14"/>
    <mergeCell ref="D13:D14"/>
    <mergeCell ref="E13:E14"/>
    <mergeCell ref="F13:F14"/>
    <mergeCell ref="G13:G14"/>
    <mergeCell ref="V13:V14"/>
    <mergeCell ref="E10:E11"/>
    <mergeCell ref="F16:F17"/>
    <mergeCell ref="G16:G17"/>
    <mergeCell ref="V16:V17"/>
    <mergeCell ref="A18:V18"/>
    <mergeCell ref="A19:A20"/>
    <mergeCell ref="B19:B20"/>
    <mergeCell ref="C19:C20"/>
    <mergeCell ref="D19:D20"/>
    <mergeCell ref="E19:E20"/>
    <mergeCell ref="F19:F20"/>
    <mergeCell ref="G19:G20"/>
    <mergeCell ref="V19:V20"/>
    <mergeCell ref="A16:A17"/>
    <mergeCell ref="B16:B17"/>
    <mergeCell ref="C16:C17"/>
    <mergeCell ref="D16:D17"/>
    <mergeCell ref="F22:F23"/>
    <mergeCell ref="G22:G23"/>
    <mergeCell ref="V22:V23"/>
    <mergeCell ref="B34:H34"/>
    <mergeCell ref="A22:A23"/>
    <mergeCell ref="B22:B23"/>
    <mergeCell ref="C22:C23"/>
    <mergeCell ref="D22:D23"/>
    <mergeCell ref="E22:E23"/>
  </mergeCells>
  <conditionalFormatting sqref="V10">
    <cfRule type="cellIs" dxfId="84" priority="21" operator="greaterThan">
      <formula>95%</formula>
    </cfRule>
    <cfRule type="cellIs" dxfId="83" priority="22" operator="greaterThanOrEqual">
      <formula>90%</formula>
    </cfRule>
    <cfRule type="cellIs" dxfId="82" priority="23" operator="lessThan">
      <formula>89.99%</formula>
    </cfRule>
  </conditionalFormatting>
  <conditionalFormatting sqref="V13">
    <cfRule type="cellIs" dxfId="81" priority="18" operator="greaterThan">
      <formula>95%</formula>
    </cfRule>
    <cfRule type="cellIs" dxfId="80" priority="19" operator="greaterThanOrEqual">
      <formula>90%</formula>
    </cfRule>
    <cfRule type="cellIs" dxfId="79" priority="20" operator="lessThan">
      <formula>89.99%</formula>
    </cfRule>
  </conditionalFormatting>
  <conditionalFormatting sqref="V19">
    <cfRule type="cellIs" dxfId="78" priority="12" operator="greaterThan">
      <formula>95%</formula>
    </cfRule>
    <cfRule type="cellIs" dxfId="77" priority="13" operator="greaterThanOrEqual">
      <formula>90%</formula>
    </cfRule>
    <cfRule type="cellIs" dxfId="76" priority="14" operator="lessThan">
      <formula>89.99%</formula>
    </cfRule>
  </conditionalFormatting>
  <conditionalFormatting sqref="V22">
    <cfRule type="cellIs" dxfId="75" priority="4" operator="greaterThanOrEqual">
      <formula>100%</formula>
    </cfRule>
    <cfRule type="cellIs" dxfId="74" priority="5" operator="lessThan">
      <formula>99.99%</formula>
    </cfRule>
  </conditionalFormatting>
  <conditionalFormatting sqref="V25">
    <cfRule type="cellIs" dxfId="73" priority="6" operator="greaterThan">
      <formula>95%</formula>
    </cfRule>
    <cfRule type="cellIs" dxfId="72" priority="7" operator="greaterThanOrEqual">
      <formula>90%</formula>
    </cfRule>
    <cfRule type="cellIs" dxfId="71" priority="8" operator="lessThan">
      <formula>89.99%</formula>
    </cfRule>
  </conditionalFormatting>
  <conditionalFormatting sqref="V16">
    <cfRule type="cellIs" dxfId="70" priority="1" operator="greaterThan">
      <formula>95%</formula>
    </cfRule>
    <cfRule type="cellIs" dxfId="69" priority="2" operator="greaterThanOrEqual">
      <formula>90%</formula>
    </cfRule>
    <cfRule type="cellIs" dxfId="68" priority="3" operator="lessThan">
      <formula>89.99%</formula>
    </cfRule>
  </conditionalFormatting>
  <conditionalFormatting sqref="I21:U21">
    <cfRule type="colorScale" priority="545">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28209899-015A-4CC5-ACA8-6F06DF9EF8A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171439-9BB8-47CE-8C8D-D7F60C3BD08A}">
  <sheetPr>
    <tabColor rgb="FF950054"/>
  </sheetPr>
  <dimension ref="A1:AH48"/>
  <sheetViews>
    <sheetView showGridLines="0" topLeftCell="A9" zoomScale="55" zoomScaleNormal="55" workbookViewId="0">
      <selection activeCell="I25" sqref="I25:U26"/>
    </sheetView>
  </sheetViews>
  <sheetFormatPr baseColWidth="10" defaultColWidth="11.453125" defaultRowHeight="30" customHeight="1" x14ac:dyDescent="0.25"/>
  <cols>
    <col min="1" max="1" width="10.54296875" style="1" bestFit="1" customWidth="1"/>
    <col min="2" max="2" width="19.08984375" style="1" bestFit="1" customWidth="1"/>
    <col min="3" max="3" width="19.08984375" style="1" customWidth="1"/>
    <col min="4" max="4" width="14.36328125" style="1" customWidth="1"/>
    <col min="5" max="5" width="21" style="1" customWidth="1"/>
    <col min="6" max="6" width="12.90625" style="1" customWidth="1"/>
    <col min="7" max="7" width="10.36328125" style="1" bestFit="1" customWidth="1"/>
    <col min="8" max="8" width="14.54296875" style="1" customWidth="1"/>
    <col min="9" max="21" width="10.6328125" style="1" customWidth="1"/>
    <col min="22" max="22" width="22.6328125" style="1" customWidth="1"/>
    <col min="23" max="16384" width="11.453125" style="1"/>
  </cols>
  <sheetData>
    <row r="1" spans="1:34" ht="40.5" customHeight="1" x14ac:dyDescent="0.25">
      <c r="A1" s="58" t="str">
        <f>'PANEL DE CONTROL DISTRITAL'!A1:Q1</f>
        <v>INSTITUTO NACIONAL ELECTORAL
SISTEMA DE GESTIÓN DE LA CALIDAD
CIUDAD DE MÉXICO</v>
      </c>
      <c r="B1" s="58"/>
      <c r="C1" s="58"/>
      <c r="D1" s="58"/>
      <c r="E1" s="58"/>
      <c r="F1" s="58"/>
      <c r="G1" s="58"/>
      <c r="H1" s="58"/>
      <c r="I1" s="58"/>
      <c r="J1" s="58"/>
      <c r="K1" s="58"/>
      <c r="L1" s="58"/>
      <c r="M1" s="58"/>
      <c r="N1" s="58"/>
      <c r="O1" s="58"/>
      <c r="P1" s="58"/>
      <c r="Q1" s="58"/>
      <c r="R1" s="58"/>
      <c r="S1" s="58"/>
      <c r="T1" s="58"/>
      <c r="U1" s="58"/>
      <c r="V1" s="58"/>
    </row>
    <row r="2" spans="1:34" ht="33.75" customHeight="1" x14ac:dyDescent="0.25">
      <c r="A2" s="12"/>
      <c r="B2" s="12"/>
      <c r="C2" s="12"/>
      <c r="D2" s="9" t="s">
        <v>13</v>
      </c>
      <c r="E2" s="9">
        <v>20</v>
      </c>
      <c r="F2" s="60" t="s">
        <v>14</v>
      </c>
      <c r="G2" s="60"/>
      <c r="H2" s="22">
        <v>92051</v>
      </c>
      <c r="I2" s="21"/>
      <c r="J2" s="21"/>
      <c r="K2" s="21"/>
      <c r="L2" s="21"/>
      <c r="M2" s="21"/>
      <c r="N2" s="21"/>
      <c r="O2" s="12"/>
      <c r="P2" s="12"/>
      <c r="Q2" s="12"/>
      <c r="R2" s="12"/>
      <c r="S2" s="12"/>
      <c r="T2" s="12"/>
      <c r="U2" s="12"/>
      <c r="V2" s="53"/>
      <c r="W2" s="17"/>
    </row>
    <row r="3" spans="1:34" ht="11.25" customHeight="1" thickBot="1" x14ac:dyDescent="0.3">
      <c r="A3" s="12"/>
      <c r="B3" s="6"/>
      <c r="C3" s="6"/>
      <c r="D3" s="6"/>
      <c r="E3" s="6"/>
      <c r="F3" s="6"/>
      <c r="G3" s="6"/>
      <c r="H3" s="6"/>
      <c r="I3" s="6"/>
      <c r="J3" s="6"/>
      <c r="K3" s="6"/>
      <c r="L3" s="6"/>
      <c r="M3" s="6"/>
      <c r="N3" s="6"/>
      <c r="O3" s="6"/>
      <c r="P3" s="6"/>
      <c r="Q3" s="6"/>
      <c r="R3" s="6"/>
      <c r="S3" s="6"/>
      <c r="T3" s="6"/>
      <c r="U3" s="6"/>
    </row>
    <row r="4" spans="1:34" ht="30" customHeight="1" thickTop="1" thickBot="1" x14ac:dyDescent="0.3">
      <c r="A4" s="87" t="s">
        <v>15</v>
      </c>
      <c r="B4" s="88"/>
      <c r="C4" s="88"/>
      <c r="D4" s="88"/>
      <c r="E4" s="88"/>
      <c r="F4" s="88"/>
      <c r="G4" s="88"/>
      <c r="H4" s="88"/>
      <c r="I4" s="88"/>
      <c r="J4" s="88"/>
      <c r="K4" s="88"/>
      <c r="L4" s="88"/>
      <c r="M4" s="88"/>
      <c r="N4" s="88"/>
      <c r="O4" s="88"/>
      <c r="P4" s="88"/>
      <c r="Q4" s="88"/>
      <c r="R4" s="88"/>
      <c r="S4" s="88"/>
      <c r="T4" s="88"/>
      <c r="U4" s="88"/>
      <c r="V4" s="89"/>
      <c r="X4" s="20"/>
    </row>
    <row r="5" spans="1:34" ht="5.25" customHeight="1" thickTop="1" thickBot="1" x14ac:dyDescent="0.3">
      <c r="A5" s="90"/>
      <c r="B5" s="91"/>
      <c r="C5" s="91"/>
      <c r="D5" s="91"/>
      <c r="E5" s="91"/>
      <c r="F5" s="91"/>
      <c r="G5" s="91"/>
      <c r="H5" s="91"/>
      <c r="I5" s="91"/>
      <c r="J5" s="91"/>
      <c r="K5" s="91"/>
      <c r="L5" s="91"/>
      <c r="M5" s="91"/>
      <c r="N5" s="91"/>
      <c r="O5" s="91"/>
      <c r="P5" s="91"/>
      <c r="Q5" s="91"/>
      <c r="R5" s="91"/>
      <c r="S5" s="91"/>
      <c r="T5" s="91"/>
      <c r="U5" s="91"/>
      <c r="V5" s="92"/>
    </row>
    <row r="6" spans="1:34" ht="18" customHeight="1" thickTop="1" thickBot="1" x14ac:dyDescent="0.3">
      <c r="A6" s="84" t="str">
        <f>'PANEL DE CONTROL DISTRITAL'!A6</f>
        <v>Número</v>
      </c>
      <c r="B6" s="85" t="str">
        <f>'PANEL DE CONTROL DISTRITAL'!B6</f>
        <v xml:space="preserve">PROCESOS SUSTANTIVOS E INDICADORES </v>
      </c>
      <c r="C6" s="85"/>
      <c r="D6" s="85"/>
      <c r="E6" s="85"/>
      <c r="F6" s="85"/>
      <c r="G6" s="85"/>
      <c r="H6" s="85"/>
      <c r="I6" s="93" t="s">
        <v>11</v>
      </c>
      <c r="J6" s="93"/>
      <c r="K6" s="93"/>
      <c r="L6" s="93"/>
      <c r="M6" s="93"/>
      <c r="N6" s="93"/>
      <c r="O6" s="93"/>
      <c r="P6" s="93"/>
      <c r="Q6" s="93"/>
      <c r="R6" s="93"/>
      <c r="S6" s="93"/>
      <c r="T6" s="93"/>
      <c r="U6" s="93"/>
      <c r="V6" s="86" t="s">
        <v>7</v>
      </c>
    </row>
    <row r="7" spans="1:34" ht="17.25" customHeight="1" thickTop="1" thickBot="1" x14ac:dyDescent="0.3">
      <c r="A7" s="84"/>
      <c r="B7" s="85" t="str">
        <f>'PANEL DE CONTROL DISTRITAL'!B7</f>
        <v>DESCRIPCIÓN</v>
      </c>
      <c r="C7" s="85"/>
      <c r="D7" s="85"/>
      <c r="E7" s="85" t="str">
        <f>'PANEL DE CONTROL DISTRITAL'!E7</f>
        <v>MEDICIÓN</v>
      </c>
      <c r="F7" s="85"/>
      <c r="G7" s="85"/>
      <c r="H7" s="85"/>
      <c r="I7" s="94" t="s">
        <v>57</v>
      </c>
      <c r="J7" s="94"/>
      <c r="K7" s="94"/>
      <c r="L7" s="94"/>
      <c r="M7" s="94"/>
      <c r="N7" s="94"/>
      <c r="O7" s="94"/>
      <c r="P7" s="94"/>
      <c r="Q7" s="94"/>
      <c r="R7" s="94"/>
      <c r="S7" s="94"/>
      <c r="T7" s="94"/>
      <c r="U7" s="94"/>
      <c r="V7" s="86"/>
    </row>
    <row r="8" spans="1:34" ht="5.25" customHeight="1" thickTop="1" thickBot="1" x14ac:dyDescent="0.3">
      <c r="A8" s="84"/>
      <c r="B8" s="95"/>
      <c r="C8" s="96"/>
      <c r="D8" s="96"/>
      <c r="E8" s="96"/>
      <c r="F8" s="96"/>
      <c r="G8" s="96"/>
      <c r="H8" s="96"/>
      <c r="I8" s="96"/>
      <c r="J8" s="96"/>
      <c r="K8" s="96"/>
      <c r="L8" s="96"/>
      <c r="M8" s="96"/>
      <c r="N8" s="96"/>
      <c r="O8" s="96"/>
      <c r="P8" s="96"/>
      <c r="Q8" s="96"/>
      <c r="R8" s="96"/>
      <c r="S8" s="96"/>
      <c r="T8" s="96"/>
      <c r="U8" s="96"/>
      <c r="V8" s="86"/>
    </row>
    <row r="9" spans="1:34" s="2" customFormat="1" ht="29.25" customHeight="1" thickTop="1" thickBot="1" x14ac:dyDescent="0.3">
      <c r="A9" s="8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36" t="str">
        <f>'PANEL DE CONTROL DISTRITAL'!H8</f>
        <v>Nominativo</v>
      </c>
      <c r="I9" s="29" t="str">
        <f>'090151'!I9</f>
        <v>2024-28</v>
      </c>
      <c r="J9" s="29" t="str">
        <f>'090151'!J9</f>
        <v>2024-29</v>
      </c>
      <c r="K9" s="29" t="str">
        <f>'090151'!K9</f>
        <v>2024-30</v>
      </c>
      <c r="L9" s="29" t="str">
        <f>'090151'!L9</f>
        <v>2024-31</v>
      </c>
      <c r="M9" s="29" t="str">
        <f>'090151'!M9</f>
        <v>2024-32</v>
      </c>
      <c r="N9" s="29" t="str">
        <f>'090151'!N9</f>
        <v>2024-33</v>
      </c>
      <c r="O9" s="29" t="str">
        <f>'090151'!O9</f>
        <v>2024-34</v>
      </c>
      <c r="P9" s="29" t="str">
        <f>'090151'!P9</f>
        <v>2024-35</v>
      </c>
      <c r="Q9" s="29" t="str">
        <f>'090151'!Q9</f>
        <v>2024-36</v>
      </c>
      <c r="R9" s="29" t="str">
        <f>'090151'!R9</f>
        <v>2024-37</v>
      </c>
      <c r="S9" s="29" t="str">
        <f>'090151'!S9</f>
        <v>2024-38</v>
      </c>
      <c r="T9" s="29" t="str">
        <f>'090151'!T9</f>
        <v>2024-39</v>
      </c>
      <c r="U9" s="29" t="str">
        <f>'090151'!U9</f>
        <v>2024-40</v>
      </c>
      <c r="V9" s="86"/>
    </row>
    <row r="10" spans="1:34" s="2" customFormat="1" ht="50.15" customHeight="1" thickTop="1" thickBot="1" x14ac:dyDescent="0.3">
      <c r="A10" s="98">
        <f>'PANEL DE CONTROL DISTRITAL'!A9</f>
        <v>1</v>
      </c>
      <c r="B10" s="100" t="str">
        <f>'PANEL DE CONTROL DISTRITAL'!B9</f>
        <v>Entrevista</v>
      </c>
      <c r="C10" s="97" t="str">
        <f>'PANEL DE CONTROL DISTRITAL'!C9</f>
        <v xml:space="preserve"> Auxiliar de Atención Ciudadana</v>
      </c>
      <c r="D10" s="101" t="str">
        <f>'PANEL DE CONTROL DISTRITAL'!D9</f>
        <v>Fichas requisitadas correctamente.</v>
      </c>
      <c r="E10" s="97" t="str">
        <f>'PANEL DE CONTROL DISTRITAL'!E9</f>
        <v>(Fichas requisitadas correctamente / Fichas revisadas en la muestra del 10%) x 100</v>
      </c>
      <c r="F10" s="102" t="str">
        <f>'PANEL DE CONTROL DISTRITAL'!F9</f>
        <v>Semanal (remesa)</v>
      </c>
      <c r="G10" s="103">
        <f>'PANEL DE CONTROL DISTRITAL'!G9</f>
        <v>0.9</v>
      </c>
      <c r="H10" s="27" t="str">
        <f>'PANEL DE CONTROL DISTRITAL'!H9</f>
        <v>Fichas requistadas correctamente</v>
      </c>
      <c r="I10" s="25">
        <v>8</v>
      </c>
      <c r="J10" s="25">
        <v>68</v>
      </c>
      <c r="K10" s="25">
        <v>61</v>
      </c>
      <c r="L10" s="25">
        <v>55</v>
      </c>
      <c r="M10" s="25">
        <v>58</v>
      </c>
      <c r="N10" s="25">
        <v>54</v>
      </c>
      <c r="O10" s="25">
        <v>55</v>
      </c>
      <c r="P10" s="25">
        <v>57</v>
      </c>
      <c r="Q10" s="25">
        <v>57</v>
      </c>
      <c r="R10" s="25">
        <v>59</v>
      </c>
      <c r="S10" s="25">
        <v>56</v>
      </c>
      <c r="T10" s="25">
        <v>53</v>
      </c>
      <c r="U10" s="25">
        <v>50</v>
      </c>
      <c r="V10" s="99">
        <f>IFERROR(SUM(I10:U10)/SUM(I11:U11),0)</f>
        <v>1</v>
      </c>
    </row>
    <row r="11" spans="1:34" s="2" customFormat="1" ht="50.15" customHeight="1" thickTop="1" thickBot="1" x14ac:dyDescent="0.3">
      <c r="A11" s="98"/>
      <c r="B11" s="100"/>
      <c r="C11" s="97"/>
      <c r="D11" s="101"/>
      <c r="E11" s="97"/>
      <c r="F11" s="102"/>
      <c r="G11" s="103"/>
      <c r="H11" s="27" t="str">
        <f>'PANEL DE CONTROL DISTRITAL'!H10</f>
        <v>Fichas revisadas en la Muestra del 10%</v>
      </c>
      <c r="I11" s="37">
        <v>8</v>
      </c>
      <c r="J11" s="37">
        <v>68</v>
      </c>
      <c r="K11" s="37">
        <v>61</v>
      </c>
      <c r="L11" s="37">
        <v>55</v>
      </c>
      <c r="M11" s="37">
        <v>58</v>
      </c>
      <c r="N11" s="37">
        <v>54</v>
      </c>
      <c r="O11" s="37">
        <v>55</v>
      </c>
      <c r="P11" s="37">
        <v>57</v>
      </c>
      <c r="Q11" s="37">
        <v>57</v>
      </c>
      <c r="R11" s="37">
        <v>59</v>
      </c>
      <c r="S11" s="37">
        <v>56</v>
      </c>
      <c r="T11" s="37">
        <v>53</v>
      </c>
      <c r="U11" s="37">
        <v>50</v>
      </c>
      <c r="V11" s="99"/>
    </row>
    <row r="12" spans="1:34" s="39" customFormat="1" ht="8.15" customHeight="1" thickTop="1" thickBot="1" x14ac:dyDescent="0.3">
      <c r="A12" s="98"/>
      <c r="B12" s="98"/>
      <c r="C12" s="98"/>
      <c r="D12" s="98"/>
      <c r="E12" s="98"/>
      <c r="F12" s="98"/>
      <c r="G12" s="98"/>
      <c r="H12" s="98"/>
      <c r="I12" s="98"/>
      <c r="J12" s="98"/>
      <c r="K12" s="98"/>
      <c r="L12" s="98"/>
      <c r="M12" s="98"/>
      <c r="N12" s="98"/>
      <c r="O12" s="98"/>
      <c r="P12" s="98"/>
      <c r="Q12" s="98"/>
      <c r="R12" s="98"/>
      <c r="S12" s="98"/>
      <c r="T12" s="98"/>
      <c r="U12" s="98"/>
      <c r="V12" s="98"/>
      <c r="W12" s="38"/>
      <c r="X12" s="38"/>
      <c r="Y12" s="38"/>
      <c r="Z12" s="38"/>
      <c r="AA12" s="38"/>
      <c r="AB12" s="38"/>
      <c r="AC12" s="38"/>
      <c r="AD12" s="38"/>
      <c r="AE12" s="38"/>
      <c r="AF12" s="38"/>
      <c r="AG12" s="38"/>
      <c r="AH12" s="38"/>
    </row>
    <row r="13" spans="1:34" s="3" customFormat="1" ht="50.15" customHeight="1" thickTop="1" thickBot="1" x14ac:dyDescent="0.3">
      <c r="A13" s="98">
        <f>'PANEL DE CONTROL DISTRITAL'!A12</f>
        <v>2</v>
      </c>
      <c r="B13" s="100" t="str">
        <f>'PANEL DE CONTROL DISTRITAL'!B12</f>
        <v>Trámite</v>
      </c>
      <c r="C13" s="97" t="str">
        <f>'PANEL DE CONTROL DISTRITAL'!C12</f>
        <v>Operador de Equipo Tecnológico</v>
      </c>
      <c r="D13" s="101" t="str">
        <f>'PANEL DE CONTROL DISTRITAL'!D12</f>
        <v>Trámites exitosos.</v>
      </c>
      <c r="E13" s="97" t="str">
        <f>'PANEL DE CONTROL DISTRITAL'!E12</f>
        <v>(Número de trámites exitosos / Número de trámites aplicados) x 100</v>
      </c>
      <c r="F13" s="102" t="str">
        <f>'PANEL DE CONTROL DISTRITAL'!F12</f>
        <v>Semanal (remesa)</v>
      </c>
      <c r="G13" s="103">
        <f>'PANEL DE CONTROL DISTRITAL'!G12</f>
        <v>0.9</v>
      </c>
      <c r="H13" s="27" t="str">
        <f>'PANEL DE CONTROL DISTRITAL'!H12</f>
        <v>Número de trámites exitosos</v>
      </c>
      <c r="I13" s="25">
        <v>83</v>
      </c>
      <c r="J13" s="25">
        <v>689</v>
      </c>
      <c r="K13" s="25">
        <v>606</v>
      </c>
      <c r="L13" s="25">
        <v>548</v>
      </c>
      <c r="M13" s="25">
        <v>580</v>
      </c>
      <c r="N13" s="25">
        <v>544</v>
      </c>
      <c r="O13" s="25">
        <v>544</v>
      </c>
      <c r="P13" s="25">
        <v>560</v>
      </c>
      <c r="Q13" s="25">
        <v>569</v>
      </c>
      <c r="R13" s="25">
        <v>585</v>
      </c>
      <c r="S13" s="25">
        <v>552</v>
      </c>
      <c r="T13" s="25">
        <v>530</v>
      </c>
      <c r="U13" s="25">
        <v>498</v>
      </c>
      <c r="V13" s="99">
        <f>IFERROR(SUM(I13:U13)/SUM(I14:U14),0)</f>
        <v>0.99652777777777779</v>
      </c>
    </row>
    <row r="14" spans="1:34" s="3" customFormat="1" ht="50.15" customHeight="1" thickTop="1" thickBot="1" x14ac:dyDescent="0.3">
      <c r="A14" s="98"/>
      <c r="B14" s="100"/>
      <c r="C14" s="97"/>
      <c r="D14" s="101"/>
      <c r="E14" s="97"/>
      <c r="F14" s="102"/>
      <c r="G14" s="103"/>
      <c r="H14" s="27" t="str">
        <f>'PANEL DE CONTROL DISTRITAL'!H13</f>
        <v>Número de trámites aplicados</v>
      </c>
      <c r="I14" s="37">
        <v>83</v>
      </c>
      <c r="J14" s="37">
        <v>689</v>
      </c>
      <c r="K14" s="37">
        <v>606</v>
      </c>
      <c r="L14" s="37">
        <v>548</v>
      </c>
      <c r="M14" s="37">
        <v>580</v>
      </c>
      <c r="N14" s="37">
        <v>544</v>
      </c>
      <c r="O14" s="37">
        <v>549</v>
      </c>
      <c r="P14" s="37">
        <v>567</v>
      </c>
      <c r="Q14" s="37">
        <v>570</v>
      </c>
      <c r="R14" s="37">
        <v>587</v>
      </c>
      <c r="S14" s="37">
        <v>555</v>
      </c>
      <c r="T14" s="37">
        <v>534</v>
      </c>
      <c r="U14" s="37">
        <v>500</v>
      </c>
      <c r="V14" s="99"/>
    </row>
    <row r="15" spans="1:34" s="39" customFormat="1" ht="8.15" customHeight="1" thickTop="1" thickBot="1" x14ac:dyDescent="0.3">
      <c r="A15" s="98"/>
      <c r="B15" s="98"/>
      <c r="C15" s="98"/>
      <c r="D15" s="98"/>
      <c r="E15" s="98"/>
      <c r="F15" s="98"/>
      <c r="G15" s="98"/>
      <c r="H15" s="98"/>
      <c r="I15" s="98"/>
      <c r="J15" s="98"/>
      <c r="K15" s="98"/>
      <c r="L15" s="98"/>
      <c r="M15" s="98"/>
      <c r="N15" s="98"/>
      <c r="O15" s="98"/>
      <c r="P15" s="98"/>
      <c r="Q15" s="98"/>
      <c r="R15" s="98"/>
      <c r="S15" s="98"/>
      <c r="T15" s="98"/>
      <c r="U15" s="98"/>
      <c r="V15" s="98"/>
      <c r="W15" s="38"/>
      <c r="X15" s="38"/>
      <c r="Y15" s="38"/>
      <c r="Z15" s="38"/>
      <c r="AA15" s="38"/>
      <c r="AB15" s="38"/>
      <c r="AC15" s="38"/>
      <c r="AD15" s="38"/>
      <c r="AE15" s="38"/>
      <c r="AF15" s="38"/>
      <c r="AG15" s="38"/>
      <c r="AH15" s="38"/>
    </row>
    <row r="16" spans="1:34" s="3" customFormat="1" ht="50.15" customHeight="1" thickTop="1" thickBot="1" x14ac:dyDescent="0.3">
      <c r="A16" s="98">
        <f>'PANEL DE CONTROL DISTRITAL'!A15</f>
        <v>3</v>
      </c>
      <c r="B16" s="100" t="str">
        <f>'PANEL DE CONTROL DISTRITAL'!B15</f>
        <v>Transferencia de la Información.</v>
      </c>
      <c r="C16" s="97" t="str">
        <f>'PANEL DE CONTROL DISTRITAL'!C15</f>
        <v>Responsable de Módulo</v>
      </c>
      <c r="D16" s="101" t="str">
        <f>'PANEL DE CONTROL DISTRITAL'!D15</f>
        <v>Reenvíos exitosos.</v>
      </c>
      <c r="E16" s="97" t="str">
        <f>'PANEL DE CONTROL DISTRITAL'!E15</f>
        <v>(Ejecución de los scripts de reenvío de notificaciones / Solicitud de reenvíos de scripts requeridos) x100</v>
      </c>
      <c r="F16" s="102" t="str">
        <f>'PANEL DE CONTROL DISTRITAL'!F15</f>
        <v>Semanal (remesa)</v>
      </c>
      <c r="G16" s="103">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99">
        <f>IFERROR(SUM(I16:U16)/SUM(I17:U17),1)</f>
        <v>1</v>
      </c>
    </row>
    <row r="17" spans="1:34" s="3" customFormat="1" ht="50.15" customHeight="1" thickTop="1" thickBot="1" x14ac:dyDescent="0.3">
      <c r="A17" s="98"/>
      <c r="B17" s="100"/>
      <c r="C17" s="97"/>
      <c r="D17" s="101"/>
      <c r="E17" s="97"/>
      <c r="F17" s="102"/>
      <c r="G17" s="103"/>
      <c r="H17" s="27" t="str">
        <f>'PANEL DE CONTROL DISTRITAL'!H16</f>
        <v>Solicitud de reevíos de scripts requeridos</v>
      </c>
      <c r="I17" s="37">
        <v>0</v>
      </c>
      <c r="J17" s="37">
        <v>0</v>
      </c>
      <c r="K17" s="37">
        <v>0</v>
      </c>
      <c r="L17" s="37">
        <v>0</v>
      </c>
      <c r="M17" s="37">
        <v>0</v>
      </c>
      <c r="N17" s="37">
        <v>0</v>
      </c>
      <c r="O17" s="37">
        <v>0</v>
      </c>
      <c r="P17" s="37">
        <v>0</v>
      </c>
      <c r="Q17" s="37">
        <v>0</v>
      </c>
      <c r="R17" s="37">
        <v>0</v>
      </c>
      <c r="S17" s="37">
        <v>0</v>
      </c>
      <c r="T17" s="37">
        <v>0</v>
      </c>
      <c r="U17" s="37">
        <v>0</v>
      </c>
      <c r="V17" s="99"/>
    </row>
    <row r="18" spans="1:34" s="39" customFormat="1" ht="8.15" customHeight="1" thickTop="1" thickBot="1" x14ac:dyDescent="0.3">
      <c r="A18" s="98"/>
      <c r="B18" s="98"/>
      <c r="C18" s="98"/>
      <c r="D18" s="98"/>
      <c r="E18" s="98"/>
      <c r="F18" s="98"/>
      <c r="G18" s="98"/>
      <c r="H18" s="98"/>
      <c r="I18" s="98"/>
      <c r="J18" s="98"/>
      <c r="K18" s="98"/>
      <c r="L18" s="98"/>
      <c r="M18" s="98"/>
      <c r="N18" s="98"/>
      <c r="O18" s="98"/>
      <c r="P18" s="98"/>
      <c r="Q18" s="98"/>
      <c r="R18" s="98"/>
      <c r="S18" s="98"/>
      <c r="T18" s="98"/>
      <c r="U18" s="98"/>
      <c r="V18" s="98"/>
      <c r="W18" s="38"/>
      <c r="X18" s="38"/>
      <c r="Y18" s="38"/>
      <c r="Z18" s="38"/>
      <c r="AA18" s="38"/>
      <c r="AB18" s="38"/>
      <c r="AC18" s="38"/>
      <c r="AD18" s="38"/>
      <c r="AE18" s="38"/>
      <c r="AF18" s="38"/>
      <c r="AG18" s="38"/>
      <c r="AH18" s="38"/>
    </row>
    <row r="19" spans="1:34" s="3" customFormat="1" ht="50.15" customHeight="1" thickTop="1" thickBot="1" x14ac:dyDescent="0.3">
      <c r="A19" s="98">
        <f>'PANEL DE CONTROL DISTRITAL'!A18</f>
        <v>4</v>
      </c>
      <c r="B19" s="100" t="str">
        <f>'PANEL DE CONTROL DISTRITAL'!B18</f>
        <v>Conciliación de Credenciales para Votar.</v>
      </c>
      <c r="C19" s="97" t="str">
        <f>'PANEL DE CONTROL DISTRITAL'!C18</f>
        <v>Responsable de Módulo</v>
      </c>
      <c r="D19" s="101" t="str">
        <f>'PANEL DE CONTROL DISTRITAL'!D18</f>
        <v>Credenciales disponibles para entrega.</v>
      </c>
      <c r="E19" s="97" t="str">
        <f>'PANEL DE CONTROL DISTRITAL'!E18</f>
        <v>[(Credenciales recibidas - Credenciales inconsistentes) / Credenciales recibidas] x 100</v>
      </c>
      <c r="F19" s="102" t="str">
        <f>'PANEL DE CONTROL DISTRITAL'!F18</f>
        <v>Semanal (remesa)</v>
      </c>
      <c r="G19" s="103">
        <f>'PANEL DE CONTROL DISTRITAL'!G18</f>
        <v>0.9</v>
      </c>
      <c r="H19" s="27" t="str">
        <f>'PANEL DE CONTROL DISTRITAL'!H18</f>
        <v xml:space="preserve">Credenciales Recibidas - Credenciales inconsistentes </v>
      </c>
      <c r="I19" s="25">
        <v>0</v>
      </c>
      <c r="J19" s="25">
        <v>474</v>
      </c>
      <c r="K19" s="25">
        <v>620</v>
      </c>
      <c r="L19" s="25">
        <v>577</v>
      </c>
      <c r="M19" s="25">
        <v>533</v>
      </c>
      <c r="N19" s="25">
        <v>571</v>
      </c>
      <c r="O19" s="25">
        <v>544</v>
      </c>
      <c r="P19" s="25">
        <v>543</v>
      </c>
      <c r="Q19" s="25">
        <v>475</v>
      </c>
      <c r="R19" s="25">
        <v>679</v>
      </c>
      <c r="S19" s="25">
        <v>579</v>
      </c>
      <c r="T19" s="25">
        <v>528</v>
      </c>
      <c r="U19" s="25">
        <v>514</v>
      </c>
      <c r="V19" s="99">
        <f>IFERROR(SUM(I19:U19)/SUM(I20:U20),0)</f>
        <v>1</v>
      </c>
    </row>
    <row r="20" spans="1:34" s="3" customFormat="1" ht="50.15" customHeight="1" thickTop="1" thickBot="1" x14ac:dyDescent="0.3">
      <c r="A20" s="98"/>
      <c r="B20" s="100"/>
      <c r="C20" s="97"/>
      <c r="D20" s="101"/>
      <c r="E20" s="97"/>
      <c r="F20" s="102"/>
      <c r="G20" s="103"/>
      <c r="H20" s="27" t="str">
        <f>'PANEL DE CONTROL DISTRITAL'!H19</f>
        <v xml:space="preserve">Credenciales recibidas </v>
      </c>
      <c r="I20" s="37">
        <v>0</v>
      </c>
      <c r="J20" s="37">
        <v>474</v>
      </c>
      <c r="K20" s="37">
        <v>620</v>
      </c>
      <c r="L20" s="37">
        <v>577</v>
      </c>
      <c r="M20" s="37">
        <v>533</v>
      </c>
      <c r="N20" s="37">
        <v>571</v>
      </c>
      <c r="O20" s="37">
        <v>544</v>
      </c>
      <c r="P20" s="37">
        <v>543</v>
      </c>
      <c r="Q20" s="37">
        <v>475</v>
      </c>
      <c r="R20" s="37">
        <v>679</v>
      </c>
      <c r="S20" s="37">
        <v>579</v>
      </c>
      <c r="T20" s="37">
        <v>528</v>
      </c>
      <c r="U20" s="37">
        <v>514</v>
      </c>
      <c r="V20" s="99"/>
    </row>
    <row r="21" spans="1:34" s="39" customFormat="1" ht="8.15" customHeight="1" thickTop="1" thickBot="1" x14ac:dyDescent="0.3">
      <c r="A21" s="40"/>
      <c r="B21" s="41"/>
      <c r="C21" s="42"/>
      <c r="D21" s="43"/>
      <c r="E21" s="42"/>
      <c r="F21" s="44"/>
      <c r="G21" s="45"/>
      <c r="H21" s="46"/>
      <c r="I21" s="47"/>
      <c r="J21" s="47"/>
      <c r="K21" s="47"/>
      <c r="L21" s="47"/>
      <c r="M21" s="47"/>
      <c r="N21" s="47"/>
      <c r="O21" s="47"/>
      <c r="P21" s="47"/>
      <c r="Q21" s="47"/>
      <c r="R21" s="47"/>
      <c r="S21" s="47"/>
      <c r="T21" s="47"/>
      <c r="U21" s="47"/>
      <c r="V21" s="48"/>
      <c r="W21" s="38"/>
      <c r="X21" s="38"/>
      <c r="Y21" s="38"/>
      <c r="Z21" s="38"/>
      <c r="AA21" s="38"/>
      <c r="AB21" s="38"/>
      <c r="AC21" s="38"/>
      <c r="AD21" s="38"/>
      <c r="AE21" s="38"/>
      <c r="AF21" s="38"/>
      <c r="AG21" s="38"/>
      <c r="AH21" s="38"/>
    </row>
    <row r="22" spans="1:34" s="3" customFormat="1" ht="50.15" customHeight="1" thickTop="1" thickBot="1" x14ac:dyDescent="0.3">
      <c r="A22" s="98">
        <f>'PANEL DE CONTROL DISTRITAL'!A21</f>
        <v>5</v>
      </c>
      <c r="B22" s="100" t="str">
        <f>'PANEL DE CONTROL DISTRITAL'!B21</f>
        <v>Conciliación de Credenciales para Votar.</v>
      </c>
      <c r="C22" s="97" t="str">
        <f>'PANEL DE CONTROL DISTRITAL'!C21</f>
        <v>Responsable de Módulo</v>
      </c>
      <c r="D22" s="101" t="str">
        <f>'PANEL DE CONTROL DISTRITAL'!D21</f>
        <v>Arqueo de credenciales.</v>
      </c>
      <c r="E22" s="97" t="str">
        <f>'PANEL DE CONTROL DISTRITAL'!E21</f>
        <v>(Credenciales disponibles (físicas) / Credenciales disponibles registradas en SIIRFE-MAC) x 100</v>
      </c>
      <c r="F22" s="102" t="str">
        <f>'PANEL DE CONTROL DISTRITAL'!F21</f>
        <v>Semanal (remesa)</v>
      </c>
      <c r="G22" s="103">
        <f>'PANEL DE CONTROL DISTRITAL'!G21</f>
        <v>1</v>
      </c>
      <c r="H22" s="27" t="str">
        <f>'PANEL DE CONTROL DISTRITAL'!H21</f>
        <v>Credenciales disponibles (físicas)</v>
      </c>
      <c r="I22" s="25">
        <v>0</v>
      </c>
      <c r="J22" s="25">
        <v>588</v>
      </c>
      <c r="K22" s="25">
        <v>832</v>
      </c>
      <c r="L22" s="25">
        <v>853</v>
      </c>
      <c r="M22" s="25">
        <v>821</v>
      </c>
      <c r="N22" s="25">
        <v>882</v>
      </c>
      <c r="O22" s="25">
        <v>876</v>
      </c>
      <c r="P22" s="25">
        <v>871</v>
      </c>
      <c r="Q22" s="25">
        <v>810</v>
      </c>
      <c r="R22" s="25">
        <v>942</v>
      </c>
      <c r="S22" s="25">
        <v>956</v>
      </c>
      <c r="T22" s="25">
        <v>898</v>
      </c>
      <c r="U22" s="25">
        <v>885</v>
      </c>
      <c r="V22" s="99">
        <f>IFERROR(SUM(I22:U22)/SUM(I23:U23),0)</f>
        <v>1</v>
      </c>
    </row>
    <row r="23" spans="1:34" s="3" customFormat="1" ht="50.15" customHeight="1" thickTop="1" thickBot="1" x14ac:dyDescent="0.3">
      <c r="A23" s="98"/>
      <c r="B23" s="100"/>
      <c r="C23" s="97"/>
      <c r="D23" s="101"/>
      <c r="E23" s="97"/>
      <c r="F23" s="102"/>
      <c r="G23" s="103"/>
      <c r="H23" s="27" t="str">
        <f>'PANEL DE CONTROL DISTRITAL'!H22</f>
        <v>Credenciales disponibles registradas en SIIRFE</v>
      </c>
      <c r="I23" s="37">
        <v>0</v>
      </c>
      <c r="J23" s="37">
        <v>588</v>
      </c>
      <c r="K23" s="37">
        <v>832</v>
      </c>
      <c r="L23" s="37">
        <v>853</v>
      </c>
      <c r="M23" s="37">
        <v>821</v>
      </c>
      <c r="N23" s="37">
        <v>882</v>
      </c>
      <c r="O23" s="37">
        <v>876</v>
      </c>
      <c r="P23" s="37">
        <v>871</v>
      </c>
      <c r="Q23" s="37">
        <v>810</v>
      </c>
      <c r="R23" s="37">
        <v>942</v>
      </c>
      <c r="S23" s="37">
        <v>956</v>
      </c>
      <c r="T23" s="37">
        <v>898</v>
      </c>
      <c r="U23" s="37">
        <v>885</v>
      </c>
      <c r="V23" s="99"/>
    </row>
    <row r="24" spans="1:34" s="4" customFormat="1" ht="8.25" customHeight="1" thickTop="1" thickBot="1" x14ac:dyDescent="0.3">
      <c r="A24" s="98"/>
      <c r="B24" s="98"/>
      <c r="C24" s="98"/>
      <c r="D24" s="98"/>
      <c r="E24" s="98"/>
      <c r="F24" s="98"/>
      <c r="G24" s="98"/>
      <c r="H24" s="98"/>
      <c r="I24" s="98"/>
      <c r="J24" s="98"/>
      <c r="K24" s="98"/>
      <c r="L24" s="98"/>
      <c r="M24" s="98"/>
      <c r="N24" s="98"/>
      <c r="O24" s="98"/>
      <c r="P24" s="98"/>
      <c r="Q24" s="98"/>
      <c r="R24" s="98"/>
      <c r="S24" s="98"/>
      <c r="T24" s="98"/>
      <c r="U24" s="98"/>
      <c r="V24" s="98"/>
    </row>
    <row r="25" spans="1:34" ht="50.15" customHeight="1" thickTop="1" thickBot="1" x14ac:dyDescent="0.3">
      <c r="A25" s="98">
        <f>'PANEL DE CONTROL DISTRITAL'!A24</f>
        <v>6</v>
      </c>
      <c r="B25" s="100" t="str">
        <f>'PANEL DE CONTROL DISTRITAL'!B24</f>
        <v>Entrega de la Credencial para Votar.</v>
      </c>
      <c r="C25" s="97" t="str">
        <f>'PANEL DE CONTROL DISTRITAL'!C24</f>
        <v>Operador de Equipo Tecnológico</v>
      </c>
      <c r="D25" s="101" t="str">
        <f>'PANEL DE CONTROL DISTRITAL'!D24</f>
        <v>Efectividad de entrega de CPV en MAC.</v>
      </c>
      <c r="E25" s="97" t="str">
        <f>'PANEL DE CONTROL DISTRITAL'!E24</f>
        <v>(Total de credenciales entregadas / Total de ciudadanas y ciudadanos que acuden al MAC a recoger su credencial) x 100</v>
      </c>
      <c r="F25" s="102" t="str">
        <f>'PANEL DE CONTROL DISTRITAL'!F24</f>
        <v>Semanal (remesa)</v>
      </c>
      <c r="G25" s="103">
        <f>'PANEL DE CONTROL DISTRITAL'!G24</f>
        <v>0.9</v>
      </c>
      <c r="H25" s="27" t="str">
        <f>'PANEL DE CONTROL DISTRITAL'!H24</f>
        <v xml:space="preserve">Total de credenciales entregadas </v>
      </c>
      <c r="I25" s="25">
        <v>0</v>
      </c>
      <c r="J25" s="25">
        <v>87</v>
      </c>
      <c r="K25" s="25">
        <v>376</v>
      </c>
      <c r="L25" s="25">
        <v>556</v>
      </c>
      <c r="M25" s="25">
        <v>540</v>
      </c>
      <c r="N25" s="25">
        <v>510</v>
      </c>
      <c r="O25" s="25">
        <v>550</v>
      </c>
      <c r="P25" s="25">
        <v>548</v>
      </c>
      <c r="Q25" s="25">
        <v>536</v>
      </c>
      <c r="R25" s="25">
        <v>544</v>
      </c>
      <c r="S25" s="25">
        <v>565</v>
      </c>
      <c r="T25" s="25">
        <v>586</v>
      </c>
      <c r="U25" s="25">
        <v>527</v>
      </c>
      <c r="V25" s="99">
        <f>IFERROR(SUM(I25:U25)/SUM(I26:U26),0)</f>
        <v>1</v>
      </c>
    </row>
    <row r="26" spans="1:34" ht="50.15" customHeight="1" thickTop="1" thickBot="1" x14ac:dyDescent="0.3">
      <c r="A26" s="98"/>
      <c r="B26" s="100"/>
      <c r="C26" s="97"/>
      <c r="D26" s="101"/>
      <c r="E26" s="97"/>
      <c r="F26" s="102"/>
      <c r="G26" s="103"/>
      <c r="H26" s="27" t="str">
        <f>'PANEL DE CONTROL DISTRITAL'!H25</f>
        <v xml:space="preserve"> Total de ciudadanos que acuden a MAC a recoger su credencial</v>
      </c>
      <c r="I26" s="37">
        <v>0</v>
      </c>
      <c r="J26" s="37">
        <v>87</v>
      </c>
      <c r="K26" s="37">
        <v>376</v>
      </c>
      <c r="L26" s="37">
        <v>556</v>
      </c>
      <c r="M26" s="37">
        <v>540</v>
      </c>
      <c r="N26" s="37">
        <v>510</v>
      </c>
      <c r="O26" s="37">
        <v>550</v>
      </c>
      <c r="P26" s="37">
        <v>548</v>
      </c>
      <c r="Q26" s="37">
        <v>536</v>
      </c>
      <c r="R26" s="37">
        <v>544</v>
      </c>
      <c r="S26" s="37">
        <v>565</v>
      </c>
      <c r="T26" s="37">
        <v>586</v>
      </c>
      <c r="U26" s="37">
        <v>527</v>
      </c>
      <c r="V26" s="99"/>
    </row>
    <row r="27" spans="1:34" ht="15.75" customHeight="1" thickTop="1" x14ac:dyDescent="0.25">
      <c r="B27" s="1" t="s">
        <v>19</v>
      </c>
      <c r="H27" s="49"/>
      <c r="I27" s="50"/>
      <c r="J27" s="50"/>
      <c r="K27" s="50"/>
      <c r="L27" s="50"/>
      <c r="M27" s="50"/>
      <c r="N27" s="50"/>
      <c r="O27" s="50"/>
      <c r="P27" s="50"/>
      <c r="Q27" s="50"/>
      <c r="R27" s="50"/>
      <c r="S27" s="50"/>
      <c r="T27" s="50"/>
      <c r="U27" s="50"/>
      <c r="V27" s="14"/>
    </row>
    <row r="28" spans="1:34" ht="15.75" customHeight="1" x14ac:dyDescent="0.25">
      <c r="H28" s="51"/>
    </row>
    <row r="29" spans="1:34" ht="15.75" customHeight="1" x14ac:dyDescent="0.25">
      <c r="H29" s="51"/>
    </row>
    <row r="30" spans="1:34" ht="15.75" customHeight="1" x14ac:dyDescent="0.25">
      <c r="H30" s="51"/>
    </row>
    <row r="31" spans="1:34" ht="39" customHeight="1" x14ac:dyDescent="0.25">
      <c r="H31" s="51"/>
    </row>
    <row r="32" spans="1:34" ht="30" customHeight="1" x14ac:dyDescent="0.25">
      <c r="H32" s="51"/>
    </row>
    <row r="33" spans="2:8" ht="30" customHeight="1" thickBot="1" x14ac:dyDescent="0.3">
      <c r="H33" s="51"/>
    </row>
    <row r="34" spans="2:8" ht="30" customHeight="1" thickTop="1" thickBot="1" x14ac:dyDescent="0.3">
      <c r="B34" s="110" t="s">
        <v>16</v>
      </c>
      <c r="C34" s="110"/>
      <c r="D34" s="110"/>
      <c r="E34" s="110"/>
      <c r="F34" s="110"/>
      <c r="G34" s="110"/>
      <c r="H34" s="110"/>
    </row>
    <row r="35" spans="2:8" ht="30" customHeight="1" thickTop="1" thickBot="1" x14ac:dyDescent="0.3">
      <c r="B35" s="111" t="s">
        <v>17</v>
      </c>
      <c r="C35" s="111"/>
      <c r="D35" s="111"/>
      <c r="E35" s="111"/>
      <c r="F35" s="111"/>
      <c r="G35" s="112"/>
      <c r="H35" s="55" t="s">
        <v>18</v>
      </c>
    </row>
    <row r="36" spans="2:8" ht="30" customHeight="1" thickTop="1" x14ac:dyDescent="0.25">
      <c r="B36" s="104"/>
      <c r="C36" s="105"/>
      <c r="D36" s="105"/>
      <c r="E36" s="105"/>
      <c r="F36" s="105"/>
      <c r="G36" s="106"/>
      <c r="H36" s="104"/>
    </row>
    <row r="37" spans="2:8" ht="30" customHeight="1" thickBot="1" x14ac:dyDescent="0.3">
      <c r="B37" s="107"/>
      <c r="C37" s="108"/>
      <c r="D37" s="108"/>
      <c r="E37" s="108"/>
      <c r="F37" s="108"/>
      <c r="G37" s="109"/>
      <c r="H37" s="107"/>
    </row>
    <row r="38" spans="2:8" ht="35.15" customHeight="1" thickTop="1" x14ac:dyDescent="0.25"/>
    <row r="39" spans="2:8" ht="8.15" customHeight="1" x14ac:dyDescent="0.25"/>
    <row r="40" spans="2:8" ht="35.15" customHeight="1" x14ac:dyDescent="0.25"/>
    <row r="41" spans="2:8" ht="35.15" customHeight="1" x14ac:dyDescent="0.25"/>
    <row r="42" spans="2:8" ht="8.15" customHeight="1" x14ac:dyDescent="0.25"/>
    <row r="43" spans="2:8" ht="35.15" customHeight="1" x14ac:dyDescent="0.25"/>
    <row r="44" spans="2:8" ht="43.5" customHeight="1" x14ac:dyDescent="0.25"/>
    <row r="45" spans="2:8" ht="8.15" customHeight="1" x14ac:dyDescent="0.25"/>
    <row r="46" spans="2:8" ht="35.15" customHeight="1" x14ac:dyDescent="0.25"/>
    <row r="47" spans="2:8" ht="35.15" customHeight="1" x14ac:dyDescent="0.25"/>
    <row r="48" spans="2:8" ht="39" customHeight="1" x14ac:dyDescent="0.25"/>
  </sheetData>
  <mergeCells count="68">
    <mergeCell ref="B35:G35"/>
    <mergeCell ref="B36:G37"/>
    <mergeCell ref="H36:H37"/>
    <mergeCell ref="A24:V24"/>
    <mergeCell ref="A25:A26"/>
    <mergeCell ref="B25:B26"/>
    <mergeCell ref="C25:C26"/>
    <mergeCell ref="D25:D26"/>
    <mergeCell ref="E25:E26"/>
    <mergeCell ref="F25:F26"/>
    <mergeCell ref="G25:G26"/>
    <mergeCell ref="V25:V26"/>
    <mergeCell ref="F10:F11"/>
    <mergeCell ref="G10:G11"/>
    <mergeCell ref="V10:V11"/>
    <mergeCell ref="A1:V1"/>
    <mergeCell ref="F2:G2"/>
    <mergeCell ref="A4:V4"/>
    <mergeCell ref="A5:V5"/>
    <mergeCell ref="A6:A9"/>
    <mergeCell ref="B6:H6"/>
    <mergeCell ref="I6:U6"/>
    <mergeCell ref="V6:V9"/>
    <mergeCell ref="B7:D7"/>
    <mergeCell ref="E7:H7"/>
    <mergeCell ref="I7:U7"/>
    <mergeCell ref="B8:U8"/>
    <mergeCell ref="E16:E17"/>
    <mergeCell ref="A10:A11"/>
    <mergeCell ref="B10:B11"/>
    <mergeCell ref="C10:C11"/>
    <mergeCell ref="D10:D11"/>
    <mergeCell ref="A15:V15"/>
    <mergeCell ref="A12:V12"/>
    <mergeCell ref="A13:A14"/>
    <mergeCell ref="B13:B14"/>
    <mergeCell ref="C13:C14"/>
    <mergeCell ref="D13:D14"/>
    <mergeCell ref="E13:E14"/>
    <mergeCell ref="F13:F14"/>
    <mergeCell ref="G13:G14"/>
    <mergeCell ref="V13:V14"/>
    <mergeCell ref="E10:E11"/>
    <mergeCell ref="F16:F17"/>
    <mergeCell ref="G16:G17"/>
    <mergeCell ref="V16:V17"/>
    <mergeCell ref="A18:V18"/>
    <mergeCell ref="A19:A20"/>
    <mergeCell ref="B19:B20"/>
    <mergeCell ref="C19:C20"/>
    <mergeCell ref="D19:D20"/>
    <mergeCell ref="E19:E20"/>
    <mergeCell ref="F19:F20"/>
    <mergeCell ref="G19:G20"/>
    <mergeCell ref="V19:V20"/>
    <mergeCell ref="A16:A17"/>
    <mergeCell ref="B16:B17"/>
    <mergeCell ref="C16:C17"/>
    <mergeCell ref="D16:D17"/>
    <mergeCell ref="F22:F23"/>
    <mergeCell ref="G22:G23"/>
    <mergeCell ref="V22:V23"/>
    <mergeCell ref="B34:H34"/>
    <mergeCell ref="A22:A23"/>
    <mergeCell ref="B22:B23"/>
    <mergeCell ref="C22:C23"/>
    <mergeCell ref="D22:D23"/>
    <mergeCell ref="E22:E23"/>
  </mergeCells>
  <conditionalFormatting sqref="V10">
    <cfRule type="cellIs" dxfId="67" priority="21" operator="greaterThan">
      <formula>95%</formula>
    </cfRule>
    <cfRule type="cellIs" dxfId="66" priority="22" operator="greaterThanOrEqual">
      <formula>90%</formula>
    </cfRule>
    <cfRule type="cellIs" dxfId="65" priority="23" operator="lessThan">
      <formula>89.99%</formula>
    </cfRule>
  </conditionalFormatting>
  <conditionalFormatting sqref="V13">
    <cfRule type="cellIs" dxfId="64" priority="18" operator="greaterThan">
      <formula>95%</formula>
    </cfRule>
    <cfRule type="cellIs" dxfId="63" priority="19" operator="greaterThanOrEqual">
      <formula>90%</formula>
    </cfRule>
    <cfRule type="cellIs" dxfId="62" priority="20" operator="lessThan">
      <formula>89.99%</formula>
    </cfRule>
  </conditionalFormatting>
  <conditionalFormatting sqref="V19">
    <cfRule type="cellIs" dxfId="61" priority="12" operator="greaterThan">
      <formula>95%</formula>
    </cfRule>
    <cfRule type="cellIs" dxfId="60" priority="13" operator="greaterThanOrEqual">
      <formula>90%</formula>
    </cfRule>
    <cfRule type="cellIs" dxfId="59" priority="14" operator="lessThan">
      <formula>89.99%</formula>
    </cfRule>
  </conditionalFormatting>
  <conditionalFormatting sqref="V22">
    <cfRule type="cellIs" dxfId="58" priority="4" operator="greaterThanOrEqual">
      <formula>100%</formula>
    </cfRule>
    <cfRule type="cellIs" dxfId="57" priority="5" operator="lessThan">
      <formula>99.99%</formula>
    </cfRule>
  </conditionalFormatting>
  <conditionalFormatting sqref="V25">
    <cfRule type="cellIs" dxfId="56" priority="6" operator="greaterThan">
      <formula>95%</formula>
    </cfRule>
    <cfRule type="cellIs" dxfId="55" priority="7" operator="greaterThanOrEqual">
      <formula>90%</formula>
    </cfRule>
    <cfRule type="cellIs" dxfId="54" priority="8" operator="lessThan">
      <formula>89.99%</formula>
    </cfRule>
  </conditionalFormatting>
  <conditionalFormatting sqref="V16">
    <cfRule type="cellIs" dxfId="53" priority="1" operator="greaterThan">
      <formula>95%</formula>
    </cfRule>
    <cfRule type="cellIs" dxfId="52" priority="2" operator="greaterThanOrEqual">
      <formula>90%</formula>
    </cfRule>
    <cfRule type="cellIs" dxfId="51" priority="3" operator="lessThan">
      <formula>89.99%</formula>
    </cfRule>
  </conditionalFormatting>
  <conditionalFormatting sqref="I21:U21">
    <cfRule type="colorScale" priority="546">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F462E018-B9B1-4A22-89A3-D74CEFDD381C}"/>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C3782F-B6BD-465B-8E35-458B76F719CC}">
  <sheetPr>
    <tabColor rgb="FFFFFF00"/>
  </sheetPr>
  <dimension ref="A1:AH48"/>
  <sheetViews>
    <sheetView showGridLines="0" topLeftCell="E11" zoomScale="70" zoomScaleNormal="70" workbookViewId="0">
      <selection activeCell="U25" sqref="U25:U26"/>
    </sheetView>
  </sheetViews>
  <sheetFormatPr baseColWidth="10" defaultColWidth="11.453125" defaultRowHeight="30" customHeight="1" x14ac:dyDescent="0.25"/>
  <cols>
    <col min="1" max="1" width="10.54296875" style="1" bestFit="1" customWidth="1"/>
    <col min="2" max="2" width="19.08984375" style="1" bestFit="1" customWidth="1"/>
    <col min="3" max="3" width="19.08984375" style="1" customWidth="1"/>
    <col min="4" max="4" width="14.36328125" style="1" customWidth="1"/>
    <col min="5" max="5" width="21" style="1" customWidth="1"/>
    <col min="6" max="6" width="12.90625" style="1" customWidth="1"/>
    <col min="7" max="7" width="10.36328125" style="1" bestFit="1" customWidth="1"/>
    <col min="8" max="8" width="14.54296875" style="1" customWidth="1"/>
    <col min="9" max="21" width="10.6328125" style="1" customWidth="1"/>
    <col min="22" max="22" width="22.6328125" style="1" customWidth="1"/>
    <col min="23" max="16384" width="11.453125" style="1"/>
  </cols>
  <sheetData>
    <row r="1" spans="1:34" ht="40.5" customHeight="1" x14ac:dyDescent="0.25">
      <c r="A1" s="58" t="str">
        <f>'PANEL DE CONTROL DISTRITAL'!A1:Q1</f>
        <v>INSTITUTO NACIONAL ELECTORAL
SISTEMA DE GESTIÓN DE LA CALIDAD
CIUDAD DE MÉXICO</v>
      </c>
      <c r="B1" s="58"/>
      <c r="C1" s="58"/>
      <c r="D1" s="58"/>
      <c r="E1" s="58"/>
      <c r="F1" s="58"/>
      <c r="G1" s="58"/>
      <c r="H1" s="58"/>
      <c r="I1" s="58"/>
      <c r="J1" s="58"/>
      <c r="K1" s="58"/>
      <c r="L1" s="58"/>
      <c r="M1" s="58"/>
      <c r="N1" s="58"/>
      <c r="O1" s="58"/>
      <c r="P1" s="58"/>
      <c r="Q1" s="58"/>
      <c r="R1" s="58"/>
      <c r="S1" s="58"/>
      <c r="T1" s="58"/>
      <c r="U1" s="58"/>
      <c r="V1" s="58"/>
    </row>
    <row r="2" spans="1:34" ht="33.75" customHeight="1" x14ac:dyDescent="0.25">
      <c r="A2" s="12"/>
      <c r="B2" s="12"/>
      <c r="C2" s="12"/>
      <c r="D2" s="9" t="s">
        <v>13</v>
      </c>
      <c r="E2" s="9">
        <v>21</v>
      </c>
      <c r="F2" s="60" t="s">
        <v>14</v>
      </c>
      <c r="G2" s="60"/>
      <c r="H2" s="22">
        <v>92151</v>
      </c>
      <c r="I2" s="21"/>
      <c r="J2" s="21"/>
      <c r="K2" s="21"/>
      <c r="L2" s="21"/>
      <c r="M2" s="21"/>
      <c r="N2" s="21"/>
      <c r="O2" s="12"/>
      <c r="P2" s="12"/>
      <c r="Q2" s="12"/>
      <c r="R2" s="12"/>
      <c r="S2" s="12"/>
      <c r="T2" s="12"/>
      <c r="U2" s="12"/>
      <c r="V2" s="53"/>
      <c r="W2" s="17"/>
    </row>
    <row r="3" spans="1:34" ht="11.25" customHeight="1" thickBot="1" x14ac:dyDescent="0.3">
      <c r="A3" s="12"/>
      <c r="B3" s="6"/>
      <c r="C3" s="6"/>
      <c r="D3" s="6"/>
      <c r="E3" s="6"/>
      <c r="F3" s="6"/>
      <c r="G3" s="6"/>
      <c r="H3" s="6"/>
      <c r="I3" s="6"/>
      <c r="J3" s="6"/>
      <c r="K3" s="6"/>
      <c r="L3" s="6"/>
      <c r="M3" s="6"/>
      <c r="N3" s="6"/>
      <c r="O3" s="6"/>
      <c r="P3" s="6"/>
      <c r="Q3" s="6"/>
      <c r="R3" s="6"/>
      <c r="S3" s="6"/>
      <c r="T3" s="6"/>
      <c r="U3" s="6"/>
    </row>
    <row r="4" spans="1:34" ht="30" customHeight="1" thickTop="1" thickBot="1" x14ac:dyDescent="0.3">
      <c r="A4" s="87" t="s">
        <v>15</v>
      </c>
      <c r="B4" s="88"/>
      <c r="C4" s="88"/>
      <c r="D4" s="88"/>
      <c r="E4" s="88"/>
      <c r="F4" s="88"/>
      <c r="G4" s="88"/>
      <c r="H4" s="88"/>
      <c r="I4" s="88"/>
      <c r="J4" s="88"/>
      <c r="K4" s="88"/>
      <c r="L4" s="88"/>
      <c r="M4" s="88"/>
      <c r="N4" s="88"/>
      <c r="O4" s="88"/>
      <c r="P4" s="88"/>
      <c r="Q4" s="88"/>
      <c r="R4" s="88"/>
      <c r="S4" s="88"/>
      <c r="T4" s="88"/>
      <c r="U4" s="88"/>
      <c r="V4" s="89"/>
      <c r="X4" s="20"/>
    </row>
    <row r="5" spans="1:34" ht="5.25" customHeight="1" thickTop="1" thickBot="1" x14ac:dyDescent="0.3">
      <c r="A5" s="90"/>
      <c r="B5" s="91"/>
      <c r="C5" s="91"/>
      <c r="D5" s="91"/>
      <c r="E5" s="91"/>
      <c r="F5" s="91"/>
      <c r="G5" s="91"/>
      <c r="H5" s="91"/>
      <c r="I5" s="91"/>
      <c r="J5" s="91"/>
      <c r="K5" s="91"/>
      <c r="L5" s="91"/>
      <c r="M5" s="91"/>
      <c r="N5" s="91"/>
      <c r="O5" s="91"/>
      <c r="P5" s="91"/>
      <c r="Q5" s="91"/>
      <c r="R5" s="91"/>
      <c r="S5" s="91"/>
      <c r="T5" s="91"/>
      <c r="U5" s="91"/>
      <c r="V5" s="92"/>
    </row>
    <row r="6" spans="1:34" ht="18" customHeight="1" thickTop="1" thickBot="1" x14ac:dyDescent="0.3">
      <c r="A6" s="84" t="str">
        <f>'PANEL DE CONTROL DISTRITAL'!A6</f>
        <v>Número</v>
      </c>
      <c r="B6" s="85" t="str">
        <f>'PANEL DE CONTROL DISTRITAL'!B6</f>
        <v xml:space="preserve">PROCESOS SUSTANTIVOS E INDICADORES </v>
      </c>
      <c r="C6" s="85"/>
      <c r="D6" s="85"/>
      <c r="E6" s="85"/>
      <c r="F6" s="85"/>
      <c r="G6" s="85"/>
      <c r="H6" s="85"/>
      <c r="I6" s="93" t="s">
        <v>11</v>
      </c>
      <c r="J6" s="93"/>
      <c r="K6" s="93"/>
      <c r="L6" s="93"/>
      <c r="M6" s="93"/>
      <c r="N6" s="93"/>
      <c r="O6" s="93"/>
      <c r="P6" s="93"/>
      <c r="Q6" s="93"/>
      <c r="R6" s="93"/>
      <c r="S6" s="93"/>
      <c r="T6" s="93"/>
      <c r="U6" s="93"/>
      <c r="V6" s="86" t="s">
        <v>7</v>
      </c>
    </row>
    <row r="7" spans="1:34" ht="17.25" customHeight="1" thickTop="1" thickBot="1" x14ac:dyDescent="0.3">
      <c r="A7" s="84"/>
      <c r="B7" s="85" t="str">
        <f>'PANEL DE CONTROL DISTRITAL'!B7</f>
        <v>DESCRIPCIÓN</v>
      </c>
      <c r="C7" s="85"/>
      <c r="D7" s="85"/>
      <c r="E7" s="85" t="str">
        <f>'PANEL DE CONTROL DISTRITAL'!E7</f>
        <v>MEDICIÓN</v>
      </c>
      <c r="F7" s="85"/>
      <c r="G7" s="85"/>
      <c r="H7" s="85"/>
      <c r="I7" s="94" t="s">
        <v>57</v>
      </c>
      <c r="J7" s="94"/>
      <c r="K7" s="94"/>
      <c r="L7" s="94"/>
      <c r="M7" s="94"/>
      <c r="N7" s="94"/>
      <c r="O7" s="94"/>
      <c r="P7" s="94"/>
      <c r="Q7" s="94"/>
      <c r="R7" s="94"/>
      <c r="S7" s="94"/>
      <c r="T7" s="94"/>
      <c r="U7" s="94"/>
      <c r="V7" s="86"/>
    </row>
    <row r="8" spans="1:34" ht="5.25" customHeight="1" thickTop="1" thickBot="1" x14ac:dyDescent="0.3">
      <c r="A8" s="84"/>
      <c r="B8" s="95"/>
      <c r="C8" s="96"/>
      <c r="D8" s="96"/>
      <c r="E8" s="96"/>
      <c r="F8" s="96"/>
      <c r="G8" s="96"/>
      <c r="H8" s="96"/>
      <c r="I8" s="96"/>
      <c r="J8" s="96"/>
      <c r="K8" s="96"/>
      <c r="L8" s="96"/>
      <c r="M8" s="96"/>
      <c r="N8" s="96"/>
      <c r="O8" s="96"/>
      <c r="P8" s="96"/>
      <c r="Q8" s="96"/>
      <c r="R8" s="96"/>
      <c r="S8" s="96"/>
      <c r="T8" s="96"/>
      <c r="U8" s="96"/>
      <c r="V8" s="86"/>
    </row>
    <row r="9" spans="1:34" s="2" customFormat="1" ht="29.25" customHeight="1" thickTop="1" thickBot="1" x14ac:dyDescent="0.3">
      <c r="A9" s="8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36" t="str">
        <f>'PANEL DE CONTROL DISTRITAL'!H8</f>
        <v>Nominativo</v>
      </c>
      <c r="I9" s="29" t="str">
        <f>'090151'!I9</f>
        <v>2024-28</v>
      </c>
      <c r="J9" s="29" t="str">
        <f>'090151'!J9</f>
        <v>2024-29</v>
      </c>
      <c r="K9" s="29" t="str">
        <f>'090151'!K9</f>
        <v>2024-30</v>
      </c>
      <c r="L9" s="29" t="str">
        <f>'090151'!L9</f>
        <v>2024-31</v>
      </c>
      <c r="M9" s="29" t="str">
        <f>'090151'!M9</f>
        <v>2024-32</v>
      </c>
      <c r="N9" s="29" t="str">
        <f>'090151'!N9</f>
        <v>2024-33</v>
      </c>
      <c r="O9" s="29" t="str">
        <f>'090151'!O9</f>
        <v>2024-34</v>
      </c>
      <c r="P9" s="29" t="str">
        <f>'090151'!P9</f>
        <v>2024-35</v>
      </c>
      <c r="Q9" s="29" t="str">
        <f>'090151'!Q9</f>
        <v>2024-36</v>
      </c>
      <c r="R9" s="29" t="str">
        <f>'090151'!R9</f>
        <v>2024-37</v>
      </c>
      <c r="S9" s="29" t="str">
        <f>'090151'!S9</f>
        <v>2024-38</v>
      </c>
      <c r="T9" s="29" t="str">
        <f>'090151'!T9</f>
        <v>2024-39</v>
      </c>
      <c r="U9" s="29" t="str">
        <f>'090151'!U9</f>
        <v>2024-40</v>
      </c>
      <c r="V9" s="86"/>
    </row>
    <row r="10" spans="1:34" s="2" customFormat="1" ht="50.15" customHeight="1" thickTop="1" thickBot="1" x14ac:dyDescent="0.3">
      <c r="A10" s="98">
        <f>'PANEL DE CONTROL DISTRITAL'!A9</f>
        <v>1</v>
      </c>
      <c r="B10" s="100" t="str">
        <f>'PANEL DE CONTROL DISTRITAL'!B9</f>
        <v>Entrevista</v>
      </c>
      <c r="C10" s="97" t="str">
        <f>'PANEL DE CONTROL DISTRITAL'!C9</f>
        <v xml:space="preserve"> Auxiliar de Atención Ciudadana</v>
      </c>
      <c r="D10" s="101" t="str">
        <f>'PANEL DE CONTROL DISTRITAL'!D9</f>
        <v>Fichas requisitadas correctamente.</v>
      </c>
      <c r="E10" s="97" t="str">
        <f>'PANEL DE CONTROL DISTRITAL'!E9</f>
        <v>(Fichas requisitadas correctamente / Fichas revisadas en la muestra del 10%) x 100</v>
      </c>
      <c r="F10" s="102" t="str">
        <f>'PANEL DE CONTROL DISTRITAL'!F9</f>
        <v>Semanal (remesa)</v>
      </c>
      <c r="G10" s="103">
        <f>'PANEL DE CONTROL DISTRITAL'!G9</f>
        <v>0.9</v>
      </c>
      <c r="H10" s="27" t="str">
        <f>'PANEL DE CONTROL DISTRITAL'!H9</f>
        <v>Fichas requistadas correctamente</v>
      </c>
      <c r="I10" s="25">
        <v>37</v>
      </c>
      <c r="J10" s="25">
        <v>95</v>
      </c>
      <c r="K10" s="25">
        <v>93</v>
      </c>
      <c r="L10" s="25">
        <v>82</v>
      </c>
      <c r="M10" s="25">
        <v>86</v>
      </c>
      <c r="N10" s="25">
        <v>87</v>
      </c>
      <c r="O10" s="25">
        <v>88</v>
      </c>
      <c r="P10" s="25">
        <v>82</v>
      </c>
      <c r="Q10" s="25">
        <v>85</v>
      </c>
      <c r="R10" s="25">
        <v>84</v>
      </c>
      <c r="S10" s="25">
        <v>79</v>
      </c>
      <c r="T10" s="25">
        <v>85</v>
      </c>
      <c r="U10" s="25">
        <v>65</v>
      </c>
      <c r="V10" s="99">
        <f>IFERROR(SUM(I10:U10)/SUM(I11:U11),0)</f>
        <v>1</v>
      </c>
    </row>
    <row r="11" spans="1:34" s="2" customFormat="1" ht="50.15" customHeight="1" thickTop="1" thickBot="1" x14ac:dyDescent="0.3">
      <c r="A11" s="98"/>
      <c r="B11" s="100"/>
      <c r="C11" s="97"/>
      <c r="D11" s="101"/>
      <c r="E11" s="97"/>
      <c r="F11" s="102"/>
      <c r="G11" s="103"/>
      <c r="H11" s="27" t="str">
        <f>'PANEL DE CONTROL DISTRITAL'!H10</f>
        <v>Fichas revisadas en la Muestra del 10%</v>
      </c>
      <c r="I11" s="37">
        <v>37</v>
      </c>
      <c r="J11" s="37">
        <v>95</v>
      </c>
      <c r="K11" s="37">
        <v>93</v>
      </c>
      <c r="L11" s="37">
        <v>82</v>
      </c>
      <c r="M11" s="37">
        <v>86</v>
      </c>
      <c r="N11" s="37">
        <v>87</v>
      </c>
      <c r="O11" s="37">
        <v>88</v>
      </c>
      <c r="P11" s="37">
        <v>82</v>
      </c>
      <c r="Q11" s="37">
        <v>85</v>
      </c>
      <c r="R11" s="37">
        <v>84</v>
      </c>
      <c r="S11" s="37">
        <v>79</v>
      </c>
      <c r="T11" s="37">
        <v>85</v>
      </c>
      <c r="U11" s="37">
        <v>65</v>
      </c>
      <c r="V11" s="99"/>
    </row>
    <row r="12" spans="1:34" s="39" customFormat="1" ht="8.15" customHeight="1" thickTop="1" thickBot="1" x14ac:dyDescent="0.3">
      <c r="A12" s="98"/>
      <c r="B12" s="98"/>
      <c r="C12" s="98"/>
      <c r="D12" s="98"/>
      <c r="E12" s="98"/>
      <c r="F12" s="98"/>
      <c r="G12" s="98"/>
      <c r="H12" s="98"/>
      <c r="I12" s="98"/>
      <c r="J12" s="98"/>
      <c r="K12" s="98"/>
      <c r="L12" s="98"/>
      <c r="M12" s="98"/>
      <c r="N12" s="98"/>
      <c r="O12" s="98"/>
      <c r="P12" s="98"/>
      <c r="Q12" s="98"/>
      <c r="R12" s="98"/>
      <c r="S12" s="98"/>
      <c r="T12" s="98"/>
      <c r="U12" s="98"/>
      <c r="V12" s="98"/>
      <c r="W12" s="38"/>
      <c r="X12" s="38"/>
      <c r="Y12" s="38"/>
      <c r="Z12" s="38"/>
      <c r="AA12" s="38"/>
      <c r="AB12" s="38"/>
      <c r="AC12" s="38"/>
      <c r="AD12" s="38"/>
      <c r="AE12" s="38"/>
      <c r="AF12" s="38"/>
      <c r="AG12" s="38"/>
      <c r="AH12" s="38"/>
    </row>
    <row r="13" spans="1:34" s="3" customFormat="1" ht="50.15" customHeight="1" thickTop="1" thickBot="1" x14ac:dyDescent="0.3">
      <c r="A13" s="98">
        <f>'PANEL DE CONTROL DISTRITAL'!A12</f>
        <v>2</v>
      </c>
      <c r="B13" s="100" t="str">
        <f>'PANEL DE CONTROL DISTRITAL'!B12</f>
        <v>Trámite</v>
      </c>
      <c r="C13" s="97" t="str">
        <f>'PANEL DE CONTROL DISTRITAL'!C12</f>
        <v>Operador de Equipo Tecnológico</v>
      </c>
      <c r="D13" s="101" t="str">
        <f>'PANEL DE CONTROL DISTRITAL'!D12</f>
        <v>Trámites exitosos.</v>
      </c>
      <c r="E13" s="97" t="str">
        <f>'PANEL DE CONTROL DISTRITAL'!E12</f>
        <v>(Número de trámites exitosos / Número de trámites aplicados) x 100</v>
      </c>
      <c r="F13" s="102" t="str">
        <f>'PANEL DE CONTROL DISTRITAL'!F12</f>
        <v>Semanal (remesa)</v>
      </c>
      <c r="G13" s="103">
        <f>'PANEL DE CONTROL DISTRITAL'!G12</f>
        <v>0.9</v>
      </c>
      <c r="H13" s="27" t="str">
        <f>'PANEL DE CONTROL DISTRITAL'!H12</f>
        <v>Número de trámites exitosos</v>
      </c>
      <c r="I13" s="25">
        <v>363</v>
      </c>
      <c r="J13" s="25">
        <v>933</v>
      </c>
      <c r="K13" s="25">
        <v>920</v>
      </c>
      <c r="L13" s="25">
        <v>804</v>
      </c>
      <c r="M13" s="25">
        <v>852</v>
      </c>
      <c r="N13" s="25">
        <v>854</v>
      </c>
      <c r="O13" s="25">
        <v>873</v>
      </c>
      <c r="P13" s="25">
        <v>816</v>
      </c>
      <c r="Q13" s="25">
        <v>841</v>
      </c>
      <c r="R13" s="25">
        <v>834</v>
      </c>
      <c r="S13" s="25">
        <v>780</v>
      </c>
      <c r="T13" s="25">
        <v>835</v>
      </c>
      <c r="U13" s="25">
        <v>464</v>
      </c>
      <c r="V13" s="99">
        <f>IFERROR(SUM(I13:U13)/SUM(I14:U14),0)</f>
        <v>0.97713077736139142</v>
      </c>
    </row>
    <row r="14" spans="1:34" s="3" customFormat="1" ht="50.15" customHeight="1" thickTop="1" thickBot="1" x14ac:dyDescent="0.3">
      <c r="A14" s="98"/>
      <c r="B14" s="100"/>
      <c r="C14" s="97"/>
      <c r="D14" s="101"/>
      <c r="E14" s="97"/>
      <c r="F14" s="102"/>
      <c r="G14" s="103"/>
      <c r="H14" s="27" t="str">
        <f>'PANEL DE CONTROL DISTRITAL'!H13</f>
        <v>Número de trámites aplicados</v>
      </c>
      <c r="I14" s="37">
        <v>366</v>
      </c>
      <c r="J14" s="37">
        <v>943</v>
      </c>
      <c r="K14" s="37">
        <v>922</v>
      </c>
      <c r="L14" s="37">
        <v>811</v>
      </c>
      <c r="M14" s="37">
        <v>857</v>
      </c>
      <c r="N14" s="37">
        <v>864</v>
      </c>
      <c r="O14" s="37">
        <v>876</v>
      </c>
      <c r="P14" s="37">
        <v>816</v>
      </c>
      <c r="Q14" s="37">
        <v>841</v>
      </c>
      <c r="R14" s="37">
        <v>838</v>
      </c>
      <c r="S14" s="37">
        <v>786</v>
      </c>
      <c r="T14" s="37">
        <v>843</v>
      </c>
      <c r="U14" s="37">
        <v>644</v>
      </c>
      <c r="V14" s="99"/>
    </row>
    <row r="15" spans="1:34" s="39" customFormat="1" ht="8.15" customHeight="1" thickTop="1" thickBot="1" x14ac:dyDescent="0.3">
      <c r="A15" s="98"/>
      <c r="B15" s="98"/>
      <c r="C15" s="98"/>
      <c r="D15" s="98"/>
      <c r="E15" s="98"/>
      <c r="F15" s="98"/>
      <c r="G15" s="98"/>
      <c r="H15" s="98"/>
      <c r="I15" s="98"/>
      <c r="J15" s="98"/>
      <c r="K15" s="98"/>
      <c r="L15" s="98"/>
      <c r="M15" s="98"/>
      <c r="N15" s="98"/>
      <c r="O15" s="98"/>
      <c r="P15" s="98"/>
      <c r="Q15" s="98"/>
      <c r="R15" s="98"/>
      <c r="S15" s="98"/>
      <c r="T15" s="98"/>
      <c r="U15" s="98"/>
      <c r="V15" s="98"/>
      <c r="W15" s="38"/>
      <c r="X15" s="38"/>
      <c r="Y15" s="38"/>
      <c r="Z15" s="38"/>
      <c r="AA15" s="38"/>
      <c r="AB15" s="38"/>
      <c r="AC15" s="38"/>
      <c r="AD15" s="38"/>
      <c r="AE15" s="38"/>
      <c r="AF15" s="38"/>
      <c r="AG15" s="38"/>
      <c r="AH15" s="38"/>
    </row>
    <row r="16" spans="1:34" s="3" customFormat="1" ht="50.15" customHeight="1" thickTop="1" thickBot="1" x14ac:dyDescent="0.3">
      <c r="A16" s="98">
        <f>'PANEL DE CONTROL DISTRITAL'!A15</f>
        <v>3</v>
      </c>
      <c r="B16" s="100" t="str">
        <f>'PANEL DE CONTROL DISTRITAL'!B15</f>
        <v>Transferencia de la Información.</v>
      </c>
      <c r="C16" s="97" t="str">
        <f>'PANEL DE CONTROL DISTRITAL'!C15</f>
        <v>Responsable de Módulo</v>
      </c>
      <c r="D16" s="101" t="str">
        <f>'PANEL DE CONTROL DISTRITAL'!D15</f>
        <v>Reenvíos exitosos.</v>
      </c>
      <c r="E16" s="97" t="str">
        <f>'PANEL DE CONTROL DISTRITAL'!E15</f>
        <v>(Ejecución de los scripts de reenvío de notificaciones / Solicitud de reenvíos de scripts requeridos) x100</v>
      </c>
      <c r="F16" s="102" t="str">
        <f>'PANEL DE CONTROL DISTRITAL'!F15</f>
        <v>Semanal (remesa)</v>
      </c>
      <c r="G16" s="103">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99">
        <f>IFERROR(SUM(I16:U16)/SUM(I17:U17),1)</f>
        <v>1</v>
      </c>
    </row>
    <row r="17" spans="1:34" s="3" customFormat="1" ht="50.15" customHeight="1" thickTop="1" thickBot="1" x14ac:dyDescent="0.3">
      <c r="A17" s="98"/>
      <c r="B17" s="100"/>
      <c r="C17" s="97"/>
      <c r="D17" s="101"/>
      <c r="E17" s="97"/>
      <c r="F17" s="102"/>
      <c r="G17" s="103"/>
      <c r="H17" s="27" t="str">
        <f>'PANEL DE CONTROL DISTRITAL'!H16</f>
        <v>Solicitud de reevíos de scripts requeridos</v>
      </c>
      <c r="I17" s="37">
        <v>0</v>
      </c>
      <c r="J17" s="37">
        <v>0</v>
      </c>
      <c r="K17" s="37">
        <v>0</v>
      </c>
      <c r="L17" s="37">
        <v>0</v>
      </c>
      <c r="M17" s="37">
        <v>0</v>
      </c>
      <c r="N17" s="37">
        <v>0</v>
      </c>
      <c r="O17" s="37">
        <v>0</v>
      </c>
      <c r="P17" s="37">
        <v>0</v>
      </c>
      <c r="Q17" s="37">
        <v>0</v>
      </c>
      <c r="R17" s="37">
        <v>0</v>
      </c>
      <c r="S17" s="37">
        <v>0</v>
      </c>
      <c r="T17" s="37">
        <v>0</v>
      </c>
      <c r="U17" s="37">
        <v>0</v>
      </c>
      <c r="V17" s="99"/>
    </row>
    <row r="18" spans="1:34" s="39" customFormat="1" ht="8.15" customHeight="1" thickTop="1" thickBot="1" x14ac:dyDescent="0.3">
      <c r="A18" s="98"/>
      <c r="B18" s="98"/>
      <c r="C18" s="98"/>
      <c r="D18" s="98"/>
      <c r="E18" s="98"/>
      <c r="F18" s="98"/>
      <c r="G18" s="98"/>
      <c r="H18" s="98"/>
      <c r="I18" s="98"/>
      <c r="J18" s="98"/>
      <c r="K18" s="98"/>
      <c r="L18" s="98"/>
      <c r="M18" s="98"/>
      <c r="N18" s="98"/>
      <c r="O18" s="98"/>
      <c r="P18" s="98"/>
      <c r="Q18" s="98"/>
      <c r="R18" s="98"/>
      <c r="S18" s="98"/>
      <c r="T18" s="98"/>
      <c r="U18" s="98"/>
      <c r="V18" s="98"/>
      <c r="W18" s="38"/>
      <c r="X18" s="38"/>
      <c r="Y18" s="38"/>
      <c r="Z18" s="38"/>
      <c r="AA18" s="38"/>
      <c r="AB18" s="38"/>
      <c r="AC18" s="38"/>
      <c r="AD18" s="38"/>
      <c r="AE18" s="38"/>
      <c r="AF18" s="38"/>
      <c r="AG18" s="38"/>
      <c r="AH18" s="38"/>
    </row>
    <row r="19" spans="1:34" s="3" customFormat="1" ht="50.15" customHeight="1" thickTop="1" thickBot="1" x14ac:dyDescent="0.3">
      <c r="A19" s="98">
        <f>'PANEL DE CONTROL DISTRITAL'!A18</f>
        <v>4</v>
      </c>
      <c r="B19" s="100" t="str">
        <f>'PANEL DE CONTROL DISTRITAL'!B18</f>
        <v>Conciliación de Credenciales para Votar.</v>
      </c>
      <c r="C19" s="97" t="str">
        <f>'PANEL DE CONTROL DISTRITAL'!C18</f>
        <v>Responsable de Módulo</v>
      </c>
      <c r="D19" s="101" t="str">
        <f>'PANEL DE CONTROL DISTRITAL'!D18</f>
        <v>Credenciales disponibles para entrega.</v>
      </c>
      <c r="E19" s="97" t="str">
        <f>'PANEL DE CONTROL DISTRITAL'!E18</f>
        <v>[(Credenciales recibidas - Credenciales inconsistentes) / Credenciales recibidas] x 100</v>
      </c>
      <c r="F19" s="102" t="str">
        <f>'PANEL DE CONTROL DISTRITAL'!F18</f>
        <v>Semanal (remesa)</v>
      </c>
      <c r="G19" s="103">
        <f>'PANEL DE CONTROL DISTRITAL'!G18</f>
        <v>0.9</v>
      </c>
      <c r="H19" s="27" t="str">
        <f>'PANEL DE CONTROL DISTRITAL'!H18</f>
        <v xml:space="preserve">Credenciales Recibidas - Credenciales inconsistentes </v>
      </c>
      <c r="I19" s="25">
        <v>204</v>
      </c>
      <c r="J19" s="25">
        <v>689</v>
      </c>
      <c r="K19" s="25">
        <v>923</v>
      </c>
      <c r="L19" s="25">
        <v>841</v>
      </c>
      <c r="M19" s="25">
        <v>809</v>
      </c>
      <c r="N19" s="25">
        <v>856</v>
      </c>
      <c r="O19" s="25">
        <v>893</v>
      </c>
      <c r="P19" s="25">
        <v>839</v>
      </c>
      <c r="Q19" s="25">
        <v>685</v>
      </c>
      <c r="R19" s="25">
        <v>976</v>
      </c>
      <c r="S19" s="25">
        <v>825</v>
      </c>
      <c r="T19" s="25">
        <v>792</v>
      </c>
      <c r="U19" s="25">
        <v>735</v>
      </c>
      <c r="V19" s="99">
        <f>IFERROR(SUM(I19:U19)/SUM(I20:U20),0)</f>
        <v>1</v>
      </c>
    </row>
    <row r="20" spans="1:34" s="3" customFormat="1" ht="50.15" customHeight="1" thickTop="1" thickBot="1" x14ac:dyDescent="0.3">
      <c r="A20" s="98"/>
      <c r="B20" s="100"/>
      <c r="C20" s="97"/>
      <c r="D20" s="101"/>
      <c r="E20" s="97"/>
      <c r="F20" s="102"/>
      <c r="G20" s="103"/>
      <c r="H20" s="27" t="str">
        <f>'PANEL DE CONTROL DISTRITAL'!H19</f>
        <v xml:space="preserve">Credenciales recibidas </v>
      </c>
      <c r="I20" s="37">
        <v>204</v>
      </c>
      <c r="J20" s="37">
        <v>689</v>
      </c>
      <c r="K20" s="37">
        <v>923</v>
      </c>
      <c r="L20" s="37">
        <v>841</v>
      </c>
      <c r="M20" s="37">
        <v>809</v>
      </c>
      <c r="N20" s="37">
        <v>856</v>
      </c>
      <c r="O20" s="37">
        <v>893</v>
      </c>
      <c r="P20" s="37">
        <v>839</v>
      </c>
      <c r="Q20" s="37">
        <v>685</v>
      </c>
      <c r="R20" s="37">
        <v>976</v>
      </c>
      <c r="S20" s="37">
        <v>825</v>
      </c>
      <c r="T20" s="37">
        <v>792</v>
      </c>
      <c r="U20" s="37">
        <v>735</v>
      </c>
      <c r="V20" s="99"/>
    </row>
    <row r="21" spans="1:34" s="39" customFormat="1" ht="8.15" customHeight="1" thickTop="1" thickBot="1" x14ac:dyDescent="0.3">
      <c r="A21" s="40"/>
      <c r="B21" s="41"/>
      <c r="C21" s="42"/>
      <c r="D21" s="43"/>
      <c r="E21" s="42"/>
      <c r="F21" s="44"/>
      <c r="G21" s="45"/>
      <c r="H21" s="46"/>
      <c r="I21" s="47"/>
      <c r="J21" s="47"/>
      <c r="K21" s="47"/>
      <c r="L21" s="47"/>
      <c r="M21" s="47"/>
      <c r="N21" s="47"/>
      <c r="O21" s="47"/>
      <c r="P21" s="47"/>
      <c r="Q21" s="47"/>
      <c r="R21" s="47"/>
      <c r="S21" s="47"/>
      <c r="T21" s="47"/>
      <c r="U21" s="47"/>
      <c r="V21" s="48"/>
      <c r="W21" s="38"/>
      <c r="X21" s="38"/>
      <c r="Y21" s="38"/>
      <c r="Z21" s="38"/>
      <c r="AA21" s="38"/>
      <c r="AB21" s="38"/>
      <c r="AC21" s="38"/>
      <c r="AD21" s="38"/>
      <c r="AE21" s="38"/>
      <c r="AF21" s="38"/>
      <c r="AG21" s="38"/>
      <c r="AH21" s="38"/>
    </row>
    <row r="22" spans="1:34" s="3" customFormat="1" ht="50.15" customHeight="1" thickTop="1" thickBot="1" x14ac:dyDescent="0.3">
      <c r="A22" s="98">
        <f>'PANEL DE CONTROL DISTRITAL'!A21</f>
        <v>5</v>
      </c>
      <c r="B22" s="100" t="str">
        <f>'PANEL DE CONTROL DISTRITAL'!B21</f>
        <v>Conciliación de Credenciales para Votar.</v>
      </c>
      <c r="C22" s="97" t="str">
        <f>'PANEL DE CONTROL DISTRITAL'!C21</f>
        <v>Responsable de Módulo</v>
      </c>
      <c r="D22" s="101" t="str">
        <f>'PANEL DE CONTROL DISTRITAL'!D21</f>
        <v>Arqueo de credenciales.</v>
      </c>
      <c r="E22" s="97" t="str">
        <f>'PANEL DE CONTROL DISTRITAL'!E21</f>
        <v>(Credenciales disponibles (físicas) / Credenciales disponibles registradas en SIIRFE-MAC) x 100</v>
      </c>
      <c r="F22" s="102" t="str">
        <f>'PANEL DE CONTROL DISTRITAL'!F21</f>
        <v>Semanal (remesa)</v>
      </c>
      <c r="G22" s="103">
        <f>'PANEL DE CONTROL DISTRITAL'!G21</f>
        <v>1</v>
      </c>
      <c r="H22" s="27" t="str">
        <f>'PANEL DE CONTROL DISTRITAL'!H21</f>
        <v>Credenciales disponibles (físicas)</v>
      </c>
      <c r="I22" s="25">
        <v>539</v>
      </c>
      <c r="J22" s="25">
        <v>1030</v>
      </c>
      <c r="K22" s="25">
        <v>1306</v>
      </c>
      <c r="L22" s="25">
        <v>1347</v>
      </c>
      <c r="M22" s="25">
        <v>1300</v>
      </c>
      <c r="N22" s="25">
        <v>1351</v>
      </c>
      <c r="O22" s="25">
        <v>1435</v>
      </c>
      <c r="P22" s="25">
        <v>1433</v>
      </c>
      <c r="Q22" s="25">
        <v>1266</v>
      </c>
      <c r="R22" s="25">
        <v>1407</v>
      </c>
      <c r="S22" s="25">
        <v>1438</v>
      </c>
      <c r="T22" s="25">
        <v>1371</v>
      </c>
      <c r="U22" s="25">
        <v>1344</v>
      </c>
      <c r="V22" s="99">
        <f>IFERROR(SUM(I22:U22)/SUM(I23:U23),0)</f>
        <v>1</v>
      </c>
    </row>
    <row r="23" spans="1:34" s="3" customFormat="1" ht="50.15" customHeight="1" thickTop="1" thickBot="1" x14ac:dyDescent="0.3">
      <c r="A23" s="98"/>
      <c r="B23" s="100"/>
      <c r="C23" s="97"/>
      <c r="D23" s="101"/>
      <c r="E23" s="97"/>
      <c r="F23" s="102"/>
      <c r="G23" s="103"/>
      <c r="H23" s="27" t="str">
        <f>'PANEL DE CONTROL DISTRITAL'!H22</f>
        <v>Credenciales disponibles registradas en SIIRFE</v>
      </c>
      <c r="I23" s="37">
        <v>539</v>
      </c>
      <c r="J23" s="37">
        <v>1030</v>
      </c>
      <c r="K23" s="37">
        <v>1306</v>
      </c>
      <c r="L23" s="37">
        <v>1347</v>
      </c>
      <c r="M23" s="37">
        <v>1300</v>
      </c>
      <c r="N23" s="37">
        <v>1351</v>
      </c>
      <c r="O23" s="37">
        <v>1435</v>
      </c>
      <c r="P23" s="37">
        <v>1433</v>
      </c>
      <c r="Q23" s="37">
        <v>1266</v>
      </c>
      <c r="R23" s="37">
        <v>1407</v>
      </c>
      <c r="S23" s="37">
        <v>1438</v>
      </c>
      <c r="T23" s="37">
        <v>1371</v>
      </c>
      <c r="U23" s="37">
        <v>1344</v>
      </c>
      <c r="V23" s="99"/>
    </row>
    <row r="24" spans="1:34" s="4" customFormat="1" ht="15" thickTop="1" thickBot="1" x14ac:dyDescent="0.3">
      <c r="A24" s="98"/>
      <c r="B24" s="98"/>
      <c r="C24" s="98"/>
      <c r="D24" s="98"/>
      <c r="E24" s="98"/>
      <c r="F24" s="98"/>
      <c r="G24" s="98"/>
      <c r="H24" s="98"/>
      <c r="I24" s="98"/>
      <c r="J24" s="98"/>
      <c r="K24" s="98"/>
      <c r="L24" s="98"/>
      <c r="M24" s="98"/>
      <c r="N24" s="98"/>
      <c r="O24" s="98"/>
      <c r="P24" s="98"/>
      <c r="Q24" s="98"/>
      <c r="R24" s="98"/>
      <c r="S24" s="98"/>
      <c r="T24" s="98"/>
      <c r="U24" s="98"/>
      <c r="V24" s="98"/>
    </row>
    <row r="25" spans="1:34" ht="50.15" customHeight="1" thickTop="1" thickBot="1" x14ac:dyDescent="0.3">
      <c r="A25" s="98">
        <f>'PANEL DE CONTROL DISTRITAL'!A24</f>
        <v>6</v>
      </c>
      <c r="B25" s="100" t="str">
        <f>'PANEL DE CONTROL DISTRITAL'!B24</f>
        <v>Entrega de la Credencial para Votar.</v>
      </c>
      <c r="C25" s="97" t="str">
        <f>'PANEL DE CONTROL DISTRITAL'!C24</f>
        <v>Operador de Equipo Tecnológico</v>
      </c>
      <c r="D25" s="101" t="str">
        <f>'PANEL DE CONTROL DISTRITAL'!D24</f>
        <v>Efectividad de entrega de CPV en MAC.</v>
      </c>
      <c r="E25" s="97" t="str">
        <f>'PANEL DE CONTROL DISTRITAL'!E24</f>
        <v>(Total de credenciales entregadas / Total de ciudadanas y ciudadanos que acuden al MAC a recoger su credencial) x 100</v>
      </c>
      <c r="F25" s="102" t="str">
        <f>'PANEL DE CONTROL DISTRITAL'!F24</f>
        <v>Semanal (remesa)</v>
      </c>
      <c r="G25" s="103">
        <f>'PANEL DE CONTROL DISTRITAL'!G24</f>
        <v>0.9</v>
      </c>
      <c r="H25" s="27" t="str">
        <f>'PANEL DE CONTROL DISTRITAL'!H24</f>
        <v xml:space="preserve">Total de credenciales entregadas </v>
      </c>
      <c r="I25" s="25">
        <v>13</v>
      </c>
      <c r="J25" s="25">
        <v>198</v>
      </c>
      <c r="K25" s="25">
        <v>647</v>
      </c>
      <c r="L25" s="25">
        <v>800</v>
      </c>
      <c r="M25" s="25">
        <v>816</v>
      </c>
      <c r="N25" s="25">
        <v>805</v>
      </c>
      <c r="O25" s="25">
        <v>809</v>
      </c>
      <c r="P25" s="25">
        <v>841</v>
      </c>
      <c r="Q25" s="25">
        <v>852</v>
      </c>
      <c r="R25" s="25">
        <v>824</v>
      </c>
      <c r="S25" s="25">
        <v>794</v>
      </c>
      <c r="T25" s="25">
        <v>859</v>
      </c>
      <c r="U25" s="25">
        <v>762</v>
      </c>
      <c r="V25" s="99">
        <f>IFERROR(SUM(I25:U25)/SUM(I26:U26),0)</f>
        <v>1</v>
      </c>
    </row>
    <row r="26" spans="1:34" ht="50.15" customHeight="1" thickTop="1" thickBot="1" x14ac:dyDescent="0.3">
      <c r="A26" s="98"/>
      <c r="B26" s="100"/>
      <c r="C26" s="97"/>
      <c r="D26" s="101"/>
      <c r="E26" s="97"/>
      <c r="F26" s="102"/>
      <c r="G26" s="103"/>
      <c r="H26" s="27" t="str">
        <f>'PANEL DE CONTROL DISTRITAL'!H25</f>
        <v xml:space="preserve"> Total de ciudadanos que acuden a MAC a recoger su credencial</v>
      </c>
      <c r="I26" s="37">
        <v>13</v>
      </c>
      <c r="J26" s="37">
        <v>198</v>
      </c>
      <c r="K26" s="37">
        <v>647</v>
      </c>
      <c r="L26" s="37">
        <v>800</v>
      </c>
      <c r="M26" s="37">
        <v>816</v>
      </c>
      <c r="N26" s="37">
        <v>805</v>
      </c>
      <c r="O26" s="37">
        <v>809</v>
      </c>
      <c r="P26" s="37">
        <v>841</v>
      </c>
      <c r="Q26" s="37">
        <v>852</v>
      </c>
      <c r="R26" s="37">
        <v>824</v>
      </c>
      <c r="S26" s="37">
        <v>794</v>
      </c>
      <c r="T26" s="37">
        <v>859</v>
      </c>
      <c r="U26" s="37">
        <v>762</v>
      </c>
      <c r="V26" s="99"/>
    </row>
    <row r="27" spans="1:34" ht="15.75" customHeight="1" thickTop="1" x14ac:dyDescent="0.25">
      <c r="B27" s="1" t="s">
        <v>19</v>
      </c>
      <c r="H27" s="49"/>
      <c r="I27" s="50"/>
      <c r="J27" s="50"/>
      <c r="K27" s="50"/>
      <c r="L27" s="50"/>
      <c r="M27" s="50"/>
      <c r="N27" s="50"/>
      <c r="O27" s="50"/>
      <c r="P27" s="50"/>
      <c r="Q27" s="50"/>
      <c r="R27" s="50"/>
      <c r="S27" s="50"/>
      <c r="T27" s="50"/>
      <c r="U27" s="50"/>
      <c r="V27" s="14"/>
    </row>
    <row r="28" spans="1:34" ht="15.75" customHeight="1" x14ac:dyDescent="0.25">
      <c r="H28" s="51"/>
    </row>
    <row r="29" spans="1:34" ht="15.75" customHeight="1" x14ac:dyDescent="0.25">
      <c r="H29" s="51"/>
    </row>
    <row r="30" spans="1:34" ht="15.75" customHeight="1" x14ac:dyDescent="0.25">
      <c r="H30" s="51"/>
    </row>
    <row r="31" spans="1:34" ht="39" customHeight="1" x14ac:dyDescent="0.25">
      <c r="H31" s="51"/>
    </row>
    <row r="32" spans="1:34" ht="30" customHeight="1" x14ac:dyDescent="0.25">
      <c r="H32" s="51"/>
    </row>
    <row r="33" spans="2:8" ht="30" customHeight="1" thickBot="1" x14ac:dyDescent="0.3">
      <c r="H33" s="51"/>
    </row>
    <row r="34" spans="2:8" ht="30" customHeight="1" thickTop="1" thickBot="1" x14ac:dyDescent="0.3">
      <c r="B34" s="110" t="s">
        <v>16</v>
      </c>
      <c r="C34" s="110"/>
      <c r="D34" s="110"/>
      <c r="E34" s="110"/>
      <c r="F34" s="110"/>
      <c r="G34" s="110"/>
      <c r="H34" s="110"/>
    </row>
    <row r="35" spans="2:8" ht="30" customHeight="1" thickTop="1" thickBot="1" x14ac:dyDescent="0.3">
      <c r="B35" s="111" t="s">
        <v>17</v>
      </c>
      <c r="C35" s="111"/>
      <c r="D35" s="111"/>
      <c r="E35" s="111"/>
      <c r="F35" s="111"/>
      <c r="G35" s="112"/>
      <c r="H35" s="55" t="s">
        <v>18</v>
      </c>
    </row>
    <row r="36" spans="2:8" ht="30" customHeight="1" thickTop="1" x14ac:dyDescent="0.25">
      <c r="B36" s="104"/>
      <c r="C36" s="105"/>
      <c r="D36" s="105"/>
      <c r="E36" s="105"/>
      <c r="F36" s="105"/>
      <c r="G36" s="106"/>
      <c r="H36" s="104"/>
    </row>
    <row r="37" spans="2:8" ht="30" customHeight="1" thickBot="1" x14ac:dyDescent="0.3">
      <c r="B37" s="107"/>
      <c r="C37" s="108"/>
      <c r="D37" s="108"/>
      <c r="E37" s="108"/>
      <c r="F37" s="108"/>
      <c r="G37" s="109"/>
      <c r="H37" s="107"/>
    </row>
    <row r="38" spans="2:8" ht="35.15" customHeight="1" thickTop="1" x14ac:dyDescent="0.25"/>
    <row r="39" spans="2:8" ht="8.15" customHeight="1" x14ac:dyDescent="0.25"/>
    <row r="40" spans="2:8" ht="35.15" customHeight="1" x14ac:dyDescent="0.25"/>
    <row r="41" spans="2:8" ht="35.15" customHeight="1" x14ac:dyDescent="0.25"/>
    <row r="42" spans="2:8" ht="8.15" customHeight="1" x14ac:dyDescent="0.25"/>
    <row r="43" spans="2:8" ht="35.15" customHeight="1" x14ac:dyDescent="0.25"/>
    <row r="44" spans="2:8" ht="43.5" customHeight="1" x14ac:dyDescent="0.25"/>
    <row r="45" spans="2:8" ht="8.15" customHeight="1" x14ac:dyDescent="0.25"/>
    <row r="46" spans="2:8" ht="35.15" customHeight="1" x14ac:dyDescent="0.25"/>
    <row r="47" spans="2:8" ht="35.15" customHeight="1" x14ac:dyDescent="0.25"/>
    <row r="48" spans="2:8" ht="39" customHeight="1" x14ac:dyDescent="0.25"/>
  </sheetData>
  <mergeCells count="68">
    <mergeCell ref="B35:G35"/>
    <mergeCell ref="B36:G37"/>
    <mergeCell ref="H36:H37"/>
    <mergeCell ref="A24:V24"/>
    <mergeCell ref="A25:A26"/>
    <mergeCell ref="B25:B26"/>
    <mergeCell ref="C25:C26"/>
    <mergeCell ref="D25:D26"/>
    <mergeCell ref="E25:E26"/>
    <mergeCell ref="F25:F26"/>
    <mergeCell ref="G25:G26"/>
    <mergeCell ref="V25:V26"/>
    <mergeCell ref="F10:F11"/>
    <mergeCell ref="G10:G11"/>
    <mergeCell ref="V10:V11"/>
    <mergeCell ref="A1:V1"/>
    <mergeCell ref="F2:G2"/>
    <mergeCell ref="A4:V4"/>
    <mergeCell ref="A5:V5"/>
    <mergeCell ref="A6:A9"/>
    <mergeCell ref="B6:H6"/>
    <mergeCell ref="I6:U6"/>
    <mergeCell ref="V6:V9"/>
    <mergeCell ref="B7:D7"/>
    <mergeCell ref="E7:H7"/>
    <mergeCell ref="I7:U7"/>
    <mergeCell ref="B8:U8"/>
    <mergeCell ref="E16:E17"/>
    <mergeCell ref="A10:A11"/>
    <mergeCell ref="B10:B11"/>
    <mergeCell ref="C10:C11"/>
    <mergeCell ref="D10:D11"/>
    <mergeCell ref="A15:V15"/>
    <mergeCell ref="A12:V12"/>
    <mergeCell ref="A13:A14"/>
    <mergeCell ref="B13:B14"/>
    <mergeCell ref="C13:C14"/>
    <mergeCell ref="D13:D14"/>
    <mergeCell ref="E13:E14"/>
    <mergeCell ref="F13:F14"/>
    <mergeCell ref="G13:G14"/>
    <mergeCell ref="V13:V14"/>
    <mergeCell ref="E10:E11"/>
    <mergeCell ref="F16:F17"/>
    <mergeCell ref="G16:G17"/>
    <mergeCell ref="V16:V17"/>
    <mergeCell ref="A18:V18"/>
    <mergeCell ref="A19:A20"/>
    <mergeCell ref="B19:B20"/>
    <mergeCell ref="C19:C20"/>
    <mergeCell ref="D19:D20"/>
    <mergeCell ref="E19:E20"/>
    <mergeCell ref="F19:F20"/>
    <mergeCell ref="G19:G20"/>
    <mergeCell ref="V19:V20"/>
    <mergeCell ref="A16:A17"/>
    <mergeCell ref="B16:B17"/>
    <mergeCell ref="C16:C17"/>
    <mergeCell ref="D16:D17"/>
    <mergeCell ref="F22:F23"/>
    <mergeCell ref="G22:G23"/>
    <mergeCell ref="V22:V23"/>
    <mergeCell ref="B34:H34"/>
    <mergeCell ref="A22:A23"/>
    <mergeCell ref="B22:B23"/>
    <mergeCell ref="C22:C23"/>
    <mergeCell ref="D22:D23"/>
    <mergeCell ref="E22:E23"/>
  </mergeCells>
  <conditionalFormatting sqref="V10">
    <cfRule type="cellIs" dxfId="50" priority="21" operator="greaterThan">
      <formula>95%</formula>
    </cfRule>
    <cfRule type="cellIs" dxfId="49" priority="22" operator="greaterThanOrEqual">
      <formula>90%</formula>
    </cfRule>
    <cfRule type="cellIs" dxfId="48" priority="23" operator="lessThan">
      <formula>89.99%</formula>
    </cfRule>
  </conditionalFormatting>
  <conditionalFormatting sqref="V13">
    <cfRule type="cellIs" dxfId="47" priority="18" operator="greaterThan">
      <formula>95%</formula>
    </cfRule>
    <cfRule type="cellIs" dxfId="46" priority="19" operator="greaterThanOrEqual">
      <formula>90%</formula>
    </cfRule>
    <cfRule type="cellIs" dxfId="45" priority="20" operator="lessThan">
      <formula>89.99%</formula>
    </cfRule>
  </conditionalFormatting>
  <conditionalFormatting sqref="V19">
    <cfRule type="cellIs" dxfId="44" priority="12" operator="greaterThan">
      <formula>95%</formula>
    </cfRule>
    <cfRule type="cellIs" dxfId="43" priority="13" operator="greaterThanOrEqual">
      <formula>90%</formula>
    </cfRule>
    <cfRule type="cellIs" dxfId="42" priority="14" operator="lessThan">
      <formula>89.99%</formula>
    </cfRule>
  </conditionalFormatting>
  <conditionalFormatting sqref="V22">
    <cfRule type="cellIs" dxfId="41" priority="4" operator="greaterThanOrEqual">
      <formula>100%</formula>
    </cfRule>
    <cfRule type="cellIs" dxfId="40" priority="5" operator="lessThan">
      <formula>99.99%</formula>
    </cfRule>
  </conditionalFormatting>
  <conditionalFormatting sqref="V25">
    <cfRule type="cellIs" dxfId="39" priority="6" operator="greaterThan">
      <formula>95%</formula>
    </cfRule>
    <cfRule type="cellIs" dxfId="38" priority="7" operator="greaterThanOrEqual">
      <formula>90%</formula>
    </cfRule>
    <cfRule type="cellIs" dxfId="37" priority="8" operator="lessThan">
      <formula>89.99%</formula>
    </cfRule>
  </conditionalFormatting>
  <conditionalFormatting sqref="V16">
    <cfRule type="cellIs" dxfId="36" priority="1" operator="greaterThan">
      <formula>95%</formula>
    </cfRule>
    <cfRule type="cellIs" dxfId="35" priority="2" operator="greaterThanOrEqual">
      <formula>90%</formula>
    </cfRule>
    <cfRule type="cellIs" dxfId="34" priority="3" operator="lessThan">
      <formula>89.99%</formula>
    </cfRule>
  </conditionalFormatting>
  <conditionalFormatting sqref="I21:U21">
    <cfRule type="colorScale" priority="547">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E8988208-EBF6-49D6-8503-217EC2C8DFA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FE8BDE-CC9A-4A38-8BA8-965BAEE87F9C}">
  <sheetPr>
    <tabColor rgb="FFFFFF00"/>
  </sheetPr>
  <dimension ref="A1:AH48"/>
  <sheetViews>
    <sheetView showGridLines="0" topLeftCell="A24" zoomScale="70" zoomScaleNormal="70" workbookViewId="0">
      <selection activeCell="B36" sqref="B36:G37"/>
    </sheetView>
  </sheetViews>
  <sheetFormatPr baseColWidth="10" defaultColWidth="11.453125" defaultRowHeight="30" customHeight="1" x14ac:dyDescent="0.25"/>
  <cols>
    <col min="1" max="1" width="10.54296875" style="1" bestFit="1" customWidth="1"/>
    <col min="2" max="2" width="19.08984375" style="1" bestFit="1" customWidth="1"/>
    <col min="3" max="3" width="19.08984375" style="1" customWidth="1"/>
    <col min="4" max="4" width="14.36328125" style="1" customWidth="1"/>
    <col min="5" max="5" width="21" style="1" customWidth="1"/>
    <col min="6" max="6" width="12.90625" style="1" customWidth="1"/>
    <col min="7" max="7" width="10.36328125" style="1" bestFit="1" customWidth="1"/>
    <col min="8" max="8" width="14.54296875" style="1" customWidth="1"/>
    <col min="9" max="21" width="10.6328125" style="1" customWidth="1"/>
    <col min="22" max="22" width="22.6328125" style="1" customWidth="1"/>
    <col min="23" max="16384" width="11.453125" style="1"/>
  </cols>
  <sheetData>
    <row r="1" spans="1:34" ht="40.5" customHeight="1" x14ac:dyDescent="0.25">
      <c r="A1" s="58" t="str">
        <f>'PANEL DE CONTROL DISTRITAL'!A1:Q1</f>
        <v>INSTITUTO NACIONAL ELECTORAL
SISTEMA DE GESTIÓN DE LA CALIDAD
CIUDAD DE MÉXICO</v>
      </c>
      <c r="B1" s="58"/>
      <c r="C1" s="58"/>
      <c r="D1" s="58"/>
      <c r="E1" s="58"/>
      <c r="F1" s="58"/>
      <c r="G1" s="58"/>
      <c r="H1" s="58"/>
      <c r="I1" s="58"/>
      <c r="J1" s="58"/>
      <c r="K1" s="58"/>
      <c r="L1" s="58"/>
      <c r="M1" s="58"/>
      <c r="N1" s="58"/>
      <c r="O1" s="58"/>
      <c r="P1" s="58"/>
      <c r="Q1" s="58"/>
      <c r="R1" s="58"/>
      <c r="S1" s="58"/>
      <c r="T1" s="58"/>
      <c r="U1" s="58"/>
      <c r="V1" s="58"/>
    </row>
    <row r="2" spans="1:34" ht="33.75" customHeight="1" x14ac:dyDescent="0.25">
      <c r="A2" s="12"/>
      <c r="B2" s="12"/>
      <c r="C2" s="12"/>
      <c r="D2" s="9" t="s">
        <v>13</v>
      </c>
      <c r="E2" s="9">
        <v>21</v>
      </c>
      <c r="F2" s="60" t="s">
        <v>14</v>
      </c>
      <c r="G2" s="60"/>
      <c r="H2" s="22">
        <v>92152</v>
      </c>
      <c r="I2" s="21"/>
      <c r="J2" s="21"/>
      <c r="K2" s="21"/>
      <c r="L2" s="21"/>
      <c r="M2" s="21"/>
      <c r="N2" s="21"/>
      <c r="O2" s="12"/>
      <c r="P2" s="12"/>
      <c r="Q2" s="12"/>
      <c r="R2" s="12"/>
      <c r="S2" s="12"/>
      <c r="T2" s="12"/>
      <c r="U2" s="12"/>
      <c r="V2" s="53"/>
      <c r="W2" s="17"/>
    </row>
    <row r="3" spans="1:34" ht="11.25" customHeight="1" thickBot="1" x14ac:dyDescent="0.3">
      <c r="A3" s="12"/>
      <c r="B3" s="6"/>
      <c r="C3" s="6"/>
      <c r="D3" s="6"/>
      <c r="E3" s="6"/>
      <c r="F3" s="6"/>
      <c r="G3" s="6"/>
      <c r="H3" s="6"/>
      <c r="I3" s="6"/>
      <c r="J3" s="6"/>
      <c r="K3" s="6"/>
      <c r="L3" s="6"/>
      <c r="M3" s="6"/>
      <c r="N3" s="6"/>
      <c r="O3" s="6"/>
      <c r="P3" s="6"/>
      <c r="Q3" s="6"/>
      <c r="R3" s="6"/>
      <c r="S3" s="6"/>
      <c r="T3" s="6"/>
      <c r="U3" s="6"/>
    </row>
    <row r="4" spans="1:34" ht="30" customHeight="1" thickTop="1" thickBot="1" x14ac:dyDescent="0.3">
      <c r="A4" s="87" t="s">
        <v>15</v>
      </c>
      <c r="B4" s="88"/>
      <c r="C4" s="88"/>
      <c r="D4" s="88"/>
      <c r="E4" s="88"/>
      <c r="F4" s="88"/>
      <c r="G4" s="88"/>
      <c r="H4" s="88"/>
      <c r="I4" s="88"/>
      <c r="J4" s="88"/>
      <c r="K4" s="88"/>
      <c r="L4" s="88"/>
      <c r="M4" s="88"/>
      <c r="N4" s="88"/>
      <c r="O4" s="88"/>
      <c r="P4" s="88"/>
      <c r="Q4" s="88"/>
      <c r="R4" s="88"/>
      <c r="S4" s="88"/>
      <c r="T4" s="88"/>
      <c r="U4" s="88"/>
      <c r="V4" s="89"/>
      <c r="X4" s="20"/>
    </row>
    <row r="5" spans="1:34" ht="5.25" customHeight="1" thickTop="1" thickBot="1" x14ac:dyDescent="0.3">
      <c r="A5" s="90"/>
      <c r="B5" s="91"/>
      <c r="C5" s="91"/>
      <c r="D5" s="91"/>
      <c r="E5" s="91"/>
      <c r="F5" s="91"/>
      <c r="G5" s="91"/>
      <c r="H5" s="91"/>
      <c r="I5" s="91"/>
      <c r="J5" s="91"/>
      <c r="K5" s="91"/>
      <c r="L5" s="91"/>
      <c r="M5" s="91"/>
      <c r="N5" s="91"/>
      <c r="O5" s="91"/>
      <c r="P5" s="91"/>
      <c r="Q5" s="91"/>
      <c r="R5" s="91"/>
      <c r="S5" s="91"/>
      <c r="T5" s="91"/>
      <c r="U5" s="91"/>
      <c r="V5" s="92"/>
    </row>
    <row r="6" spans="1:34" ht="18" customHeight="1" thickTop="1" thickBot="1" x14ac:dyDescent="0.3">
      <c r="A6" s="84" t="str">
        <f>'PANEL DE CONTROL DISTRITAL'!A6</f>
        <v>Número</v>
      </c>
      <c r="B6" s="85" t="str">
        <f>'PANEL DE CONTROL DISTRITAL'!B6</f>
        <v xml:space="preserve">PROCESOS SUSTANTIVOS E INDICADORES </v>
      </c>
      <c r="C6" s="85"/>
      <c r="D6" s="85"/>
      <c r="E6" s="85"/>
      <c r="F6" s="85"/>
      <c r="G6" s="85"/>
      <c r="H6" s="85"/>
      <c r="I6" s="93" t="s">
        <v>11</v>
      </c>
      <c r="J6" s="93"/>
      <c r="K6" s="93"/>
      <c r="L6" s="93"/>
      <c r="M6" s="93"/>
      <c r="N6" s="93"/>
      <c r="O6" s="93"/>
      <c r="P6" s="93"/>
      <c r="Q6" s="93"/>
      <c r="R6" s="93"/>
      <c r="S6" s="93"/>
      <c r="T6" s="93"/>
      <c r="U6" s="93"/>
      <c r="V6" s="86" t="s">
        <v>7</v>
      </c>
    </row>
    <row r="7" spans="1:34" ht="17.25" customHeight="1" thickTop="1" thickBot="1" x14ac:dyDescent="0.3">
      <c r="A7" s="84"/>
      <c r="B7" s="85" t="str">
        <f>'PANEL DE CONTROL DISTRITAL'!B7</f>
        <v>DESCRIPCIÓN</v>
      </c>
      <c r="C7" s="85"/>
      <c r="D7" s="85"/>
      <c r="E7" s="85" t="str">
        <f>'PANEL DE CONTROL DISTRITAL'!E7</f>
        <v>MEDICIÓN</v>
      </c>
      <c r="F7" s="85"/>
      <c r="G7" s="85"/>
      <c r="H7" s="85"/>
      <c r="I7" s="94" t="s">
        <v>57</v>
      </c>
      <c r="J7" s="94"/>
      <c r="K7" s="94"/>
      <c r="L7" s="94"/>
      <c r="M7" s="94"/>
      <c r="N7" s="94"/>
      <c r="O7" s="94"/>
      <c r="P7" s="94"/>
      <c r="Q7" s="94"/>
      <c r="R7" s="94"/>
      <c r="S7" s="94"/>
      <c r="T7" s="94"/>
      <c r="U7" s="94"/>
      <c r="V7" s="86"/>
    </row>
    <row r="8" spans="1:34" ht="5.25" customHeight="1" thickTop="1" thickBot="1" x14ac:dyDescent="0.3">
      <c r="A8" s="84"/>
      <c r="B8" s="95"/>
      <c r="C8" s="96"/>
      <c r="D8" s="96"/>
      <c r="E8" s="96"/>
      <c r="F8" s="96"/>
      <c r="G8" s="96"/>
      <c r="H8" s="96"/>
      <c r="I8" s="96"/>
      <c r="J8" s="96"/>
      <c r="K8" s="96"/>
      <c r="L8" s="96"/>
      <c r="M8" s="96"/>
      <c r="N8" s="96"/>
      <c r="O8" s="96"/>
      <c r="P8" s="96"/>
      <c r="Q8" s="96"/>
      <c r="R8" s="96"/>
      <c r="S8" s="96"/>
      <c r="T8" s="96"/>
      <c r="U8" s="96"/>
      <c r="V8" s="86"/>
    </row>
    <row r="9" spans="1:34" s="2" customFormat="1" ht="29.25" customHeight="1" thickTop="1" thickBot="1" x14ac:dyDescent="0.3">
      <c r="A9" s="8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36" t="str">
        <f>'PANEL DE CONTROL DISTRITAL'!H8</f>
        <v>Nominativo</v>
      </c>
      <c r="I9" s="29" t="str">
        <f>'090151'!I9</f>
        <v>2024-28</v>
      </c>
      <c r="J9" s="29" t="str">
        <f>'090151'!J9</f>
        <v>2024-29</v>
      </c>
      <c r="K9" s="29" t="str">
        <f>'090151'!K9</f>
        <v>2024-30</v>
      </c>
      <c r="L9" s="29" t="str">
        <f>'090151'!L9</f>
        <v>2024-31</v>
      </c>
      <c r="M9" s="29" t="str">
        <f>'090151'!M9</f>
        <v>2024-32</v>
      </c>
      <c r="N9" s="29" t="str">
        <f>'090151'!N9</f>
        <v>2024-33</v>
      </c>
      <c r="O9" s="29" t="str">
        <f>'090151'!O9</f>
        <v>2024-34</v>
      </c>
      <c r="P9" s="29" t="str">
        <f>'090151'!P9</f>
        <v>2024-35</v>
      </c>
      <c r="Q9" s="29" t="str">
        <f>'090151'!Q9</f>
        <v>2024-36</v>
      </c>
      <c r="R9" s="29" t="str">
        <f>'090151'!R9</f>
        <v>2024-37</v>
      </c>
      <c r="S9" s="29" t="str">
        <f>'090151'!S9</f>
        <v>2024-38</v>
      </c>
      <c r="T9" s="29" t="str">
        <f>'090151'!T9</f>
        <v>2024-39</v>
      </c>
      <c r="U9" s="29" t="str">
        <f>'090151'!U9</f>
        <v>2024-40</v>
      </c>
      <c r="V9" s="86"/>
    </row>
    <row r="10" spans="1:34" s="2" customFormat="1" ht="50.15" customHeight="1" thickTop="1" thickBot="1" x14ac:dyDescent="0.3">
      <c r="A10" s="98">
        <f>'PANEL DE CONTROL DISTRITAL'!A9</f>
        <v>1</v>
      </c>
      <c r="B10" s="100" t="str">
        <f>'PANEL DE CONTROL DISTRITAL'!B9</f>
        <v>Entrevista</v>
      </c>
      <c r="C10" s="97" t="str">
        <f>'PANEL DE CONTROL DISTRITAL'!C9</f>
        <v xml:space="preserve"> Auxiliar de Atención Ciudadana</v>
      </c>
      <c r="D10" s="101" t="str">
        <f>'PANEL DE CONTROL DISTRITAL'!D9</f>
        <v>Fichas requisitadas correctamente.</v>
      </c>
      <c r="E10" s="97" t="str">
        <f>'PANEL DE CONTROL DISTRITAL'!E9</f>
        <v>(Fichas requisitadas correctamente / Fichas revisadas en la muestra del 10%) x 100</v>
      </c>
      <c r="F10" s="102" t="str">
        <f>'PANEL DE CONTROL DISTRITAL'!F9</f>
        <v>Semanal (remesa)</v>
      </c>
      <c r="G10" s="103">
        <f>'PANEL DE CONTROL DISTRITAL'!G9</f>
        <v>0.9</v>
      </c>
      <c r="H10" s="27" t="str">
        <f>'PANEL DE CONTROL DISTRITAL'!H9</f>
        <v>Fichas requistadas correctamente</v>
      </c>
      <c r="I10" s="25">
        <v>0</v>
      </c>
      <c r="J10" s="25">
        <v>124</v>
      </c>
      <c r="K10" s="25">
        <v>141</v>
      </c>
      <c r="L10" s="25">
        <v>122</v>
      </c>
      <c r="M10" s="25">
        <v>128</v>
      </c>
      <c r="N10" s="25">
        <v>130</v>
      </c>
      <c r="O10" s="25">
        <v>126</v>
      </c>
      <c r="P10" s="25">
        <v>124</v>
      </c>
      <c r="Q10" s="25">
        <v>127</v>
      </c>
      <c r="R10" s="25">
        <v>127</v>
      </c>
      <c r="S10" s="25">
        <v>132</v>
      </c>
      <c r="T10" s="25">
        <v>122</v>
      </c>
      <c r="U10" s="25">
        <v>116</v>
      </c>
      <c r="V10" s="99">
        <f>IFERROR(SUM(I10:U10)/SUM(I11:U11),0)</f>
        <v>0.96628498727735368</v>
      </c>
    </row>
    <row r="11" spans="1:34" s="2" customFormat="1" ht="50.15" customHeight="1" thickTop="1" thickBot="1" x14ac:dyDescent="0.3">
      <c r="A11" s="98"/>
      <c r="B11" s="100"/>
      <c r="C11" s="97"/>
      <c r="D11" s="101"/>
      <c r="E11" s="97"/>
      <c r="F11" s="102"/>
      <c r="G11" s="103"/>
      <c r="H11" s="27" t="str">
        <f>'PANEL DE CONTROL DISTRITAL'!H10</f>
        <v>Fichas revisadas en la Muestra del 10%</v>
      </c>
      <c r="I11" s="37">
        <v>0</v>
      </c>
      <c r="J11" s="37">
        <v>139</v>
      </c>
      <c r="K11" s="37">
        <v>145</v>
      </c>
      <c r="L11" s="37">
        <v>129</v>
      </c>
      <c r="M11" s="37">
        <v>132</v>
      </c>
      <c r="N11" s="37">
        <v>130</v>
      </c>
      <c r="O11" s="37">
        <v>127</v>
      </c>
      <c r="P11" s="37">
        <v>129</v>
      </c>
      <c r="Q11" s="37">
        <v>134</v>
      </c>
      <c r="R11" s="37">
        <v>131</v>
      </c>
      <c r="S11" s="37">
        <v>133</v>
      </c>
      <c r="T11" s="37">
        <v>123</v>
      </c>
      <c r="U11" s="37">
        <v>120</v>
      </c>
      <c r="V11" s="99"/>
    </row>
    <row r="12" spans="1:34" s="39" customFormat="1" ht="8.15" customHeight="1" thickTop="1" thickBot="1" x14ac:dyDescent="0.3">
      <c r="A12" s="98"/>
      <c r="B12" s="98"/>
      <c r="C12" s="98"/>
      <c r="D12" s="98"/>
      <c r="E12" s="98"/>
      <c r="F12" s="98"/>
      <c r="G12" s="98"/>
      <c r="H12" s="98"/>
      <c r="I12" s="98"/>
      <c r="J12" s="98"/>
      <c r="K12" s="98"/>
      <c r="L12" s="98"/>
      <c r="M12" s="98"/>
      <c r="N12" s="98"/>
      <c r="O12" s="98"/>
      <c r="P12" s="98"/>
      <c r="Q12" s="98"/>
      <c r="R12" s="98"/>
      <c r="S12" s="98"/>
      <c r="T12" s="98"/>
      <c r="U12" s="98"/>
      <c r="V12" s="98"/>
      <c r="W12" s="38"/>
      <c r="X12" s="38"/>
      <c r="Y12" s="38"/>
      <c r="Z12" s="38"/>
      <c r="AA12" s="38"/>
      <c r="AB12" s="38"/>
      <c r="AC12" s="38"/>
      <c r="AD12" s="38"/>
      <c r="AE12" s="38"/>
      <c r="AF12" s="38"/>
      <c r="AG12" s="38"/>
      <c r="AH12" s="38"/>
    </row>
    <row r="13" spans="1:34" s="3" customFormat="1" ht="50.15" customHeight="1" thickTop="1" thickBot="1" x14ac:dyDescent="0.3">
      <c r="A13" s="98">
        <f>'PANEL DE CONTROL DISTRITAL'!A12</f>
        <v>2</v>
      </c>
      <c r="B13" s="100" t="str">
        <f>'PANEL DE CONTROL DISTRITAL'!B12</f>
        <v>Trámite</v>
      </c>
      <c r="C13" s="97" t="str">
        <f>'PANEL DE CONTROL DISTRITAL'!C12</f>
        <v>Operador de Equipo Tecnológico</v>
      </c>
      <c r="D13" s="101" t="str">
        <f>'PANEL DE CONTROL DISTRITAL'!D12</f>
        <v>Trámites exitosos.</v>
      </c>
      <c r="E13" s="97" t="str">
        <f>'PANEL DE CONTROL DISTRITAL'!E12</f>
        <v>(Número de trámites exitosos / Número de trámites aplicados) x 100</v>
      </c>
      <c r="F13" s="102" t="str">
        <f>'PANEL DE CONTROL DISTRITAL'!F12</f>
        <v>Semanal (remesa)</v>
      </c>
      <c r="G13" s="103">
        <f>'PANEL DE CONTROL DISTRITAL'!G12</f>
        <v>0.9</v>
      </c>
      <c r="H13" s="27" t="str">
        <f>'PANEL DE CONTROL DISTRITAL'!H12</f>
        <v>Número de trámites exitosos</v>
      </c>
      <c r="I13" s="25">
        <v>0</v>
      </c>
      <c r="J13" s="25">
        <v>1383</v>
      </c>
      <c r="K13" s="25">
        <v>1428</v>
      </c>
      <c r="L13" s="25">
        <v>1276</v>
      </c>
      <c r="M13" s="25">
        <v>1322</v>
      </c>
      <c r="N13" s="25">
        <v>1291</v>
      </c>
      <c r="O13" s="25">
        <v>1257</v>
      </c>
      <c r="P13" s="25">
        <v>1278</v>
      </c>
      <c r="Q13" s="25">
        <v>1312</v>
      </c>
      <c r="R13" s="25">
        <v>1296</v>
      </c>
      <c r="S13" s="25">
        <v>1312</v>
      </c>
      <c r="T13" s="25">
        <v>1211</v>
      </c>
      <c r="U13" s="25">
        <v>1190</v>
      </c>
      <c r="V13" s="99">
        <f>IFERROR(SUM(I13:U13)/SUM(I14:U14),0)</f>
        <v>0.99705166004358414</v>
      </c>
    </row>
    <row r="14" spans="1:34" s="3" customFormat="1" ht="50.15" customHeight="1" thickTop="1" thickBot="1" x14ac:dyDescent="0.3">
      <c r="A14" s="98"/>
      <c r="B14" s="100"/>
      <c r="C14" s="97"/>
      <c r="D14" s="101"/>
      <c r="E14" s="97"/>
      <c r="F14" s="102"/>
      <c r="G14" s="103"/>
      <c r="H14" s="27" t="str">
        <f>'PANEL DE CONTROL DISTRITAL'!H13</f>
        <v>Número de trámites aplicados</v>
      </c>
      <c r="I14" s="37">
        <v>0</v>
      </c>
      <c r="J14" s="37">
        <v>1385</v>
      </c>
      <c r="K14" s="37">
        <v>1433</v>
      </c>
      <c r="L14" s="37">
        <v>1280</v>
      </c>
      <c r="M14" s="37">
        <v>1324</v>
      </c>
      <c r="N14" s="37">
        <v>1292</v>
      </c>
      <c r="O14" s="37">
        <v>1262</v>
      </c>
      <c r="P14" s="37">
        <v>1281</v>
      </c>
      <c r="Q14" s="37">
        <v>1313</v>
      </c>
      <c r="R14" s="37">
        <v>1303</v>
      </c>
      <c r="S14" s="37">
        <v>1314</v>
      </c>
      <c r="T14" s="37">
        <v>1217</v>
      </c>
      <c r="U14" s="37">
        <v>1198</v>
      </c>
      <c r="V14" s="99"/>
    </row>
    <row r="15" spans="1:34" s="39" customFormat="1" ht="8.15" customHeight="1" thickTop="1" thickBot="1" x14ac:dyDescent="0.3">
      <c r="A15" s="98"/>
      <c r="B15" s="98"/>
      <c r="C15" s="98"/>
      <c r="D15" s="98"/>
      <c r="E15" s="98"/>
      <c r="F15" s="98"/>
      <c r="G15" s="98"/>
      <c r="H15" s="98"/>
      <c r="I15" s="98"/>
      <c r="J15" s="98"/>
      <c r="K15" s="98"/>
      <c r="L15" s="98"/>
      <c r="M15" s="98"/>
      <c r="N15" s="98"/>
      <c r="O15" s="98"/>
      <c r="P15" s="98"/>
      <c r="Q15" s="98"/>
      <c r="R15" s="98"/>
      <c r="S15" s="98"/>
      <c r="T15" s="98"/>
      <c r="U15" s="98"/>
      <c r="V15" s="98"/>
      <c r="W15" s="38"/>
      <c r="X15" s="38"/>
      <c r="Y15" s="38"/>
      <c r="Z15" s="38"/>
      <c r="AA15" s="38"/>
      <c r="AB15" s="38"/>
      <c r="AC15" s="38"/>
      <c r="AD15" s="38"/>
      <c r="AE15" s="38"/>
      <c r="AF15" s="38"/>
      <c r="AG15" s="38"/>
      <c r="AH15" s="38"/>
    </row>
    <row r="16" spans="1:34" s="3" customFormat="1" ht="50.15" customHeight="1" thickTop="1" thickBot="1" x14ac:dyDescent="0.3">
      <c r="A16" s="98">
        <f>'PANEL DE CONTROL DISTRITAL'!A15</f>
        <v>3</v>
      </c>
      <c r="B16" s="100" t="str">
        <f>'PANEL DE CONTROL DISTRITAL'!B15</f>
        <v>Transferencia de la Información.</v>
      </c>
      <c r="C16" s="97" t="str">
        <f>'PANEL DE CONTROL DISTRITAL'!C15</f>
        <v>Responsable de Módulo</v>
      </c>
      <c r="D16" s="101" t="str">
        <f>'PANEL DE CONTROL DISTRITAL'!D15</f>
        <v>Reenvíos exitosos.</v>
      </c>
      <c r="E16" s="97" t="str">
        <f>'PANEL DE CONTROL DISTRITAL'!E15</f>
        <v>(Ejecución de los scripts de reenvío de notificaciones / Solicitud de reenvíos de scripts requeridos) x100</v>
      </c>
      <c r="F16" s="102" t="str">
        <f>'PANEL DE CONTROL DISTRITAL'!F15</f>
        <v>Semanal (remesa)</v>
      </c>
      <c r="G16" s="103">
        <f>'PANEL DE CONTROL DISTRITAL'!G15</f>
        <v>1</v>
      </c>
      <c r="H16" s="27" t="str">
        <f>'PANEL DE CONTROL DISTRITAL'!H15</f>
        <v>Ejecución de los scripts de reenvío de notificaciones</v>
      </c>
      <c r="I16" s="25">
        <v>0</v>
      </c>
      <c r="J16" s="25">
        <v>0</v>
      </c>
      <c r="K16" s="25">
        <v>0</v>
      </c>
      <c r="L16" s="25">
        <v>0</v>
      </c>
      <c r="M16" s="25">
        <v>0</v>
      </c>
      <c r="N16" s="25">
        <v>0</v>
      </c>
      <c r="O16" s="25">
        <v>0</v>
      </c>
      <c r="P16" s="25">
        <v>1</v>
      </c>
      <c r="Q16" s="25">
        <v>1</v>
      </c>
      <c r="R16" s="25">
        <v>0</v>
      </c>
      <c r="S16" s="25">
        <v>1</v>
      </c>
      <c r="T16" s="25">
        <v>1</v>
      </c>
      <c r="U16" s="25">
        <v>0</v>
      </c>
      <c r="V16" s="99">
        <f>IFERROR(SUM(I16:U16)/SUM(I17:U17),1)</f>
        <v>1</v>
      </c>
    </row>
    <row r="17" spans="1:34" s="3" customFormat="1" ht="50.15" customHeight="1" thickTop="1" thickBot="1" x14ac:dyDescent="0.3">
      <c r="A17" s="98"/>
      <c r="B17" s="100"/>
      <c r="C17" s="97"/>
      <c r="D17" s="101"/>
      <c r="E17" s="97"/>
      <c r="F17" s="102"/>
      <c r="G17" s="103"/>
      <c r="H17" s="27" t="str">
        <f>'PANEL DE CONTROL DISTRITAL'!H16</f>
        <v>Solicitud de reevíos de scripts requeridos</v>
      </c>
      <c r="I17" s="37">
        <v>0</v>
      </c>
      <c r="J17" s="37">
        <v>0</v>
      </c>
      <c r="K17" s="37">
        <v>0</v>
      </c>
      <c r="L17" s="37">
        <v>0</v>
      </c>
      <c r="M17" s="37">
        <v>0</v>
      </c>
      <c r="N17" s="37">
        <v>0</v>
      </c>
      <c r="O17" s="37">
        <v>0</v>
      </c>
      <c r="P17" s="37">
        <v>1</v>
      </c>
      <c r="Q17" s="37">
        <v>1</v>
      </c>
      <c r="R17" s="37">
        <v>0</v>
      </c>
      <c r="S17" s="37">
        <v>1</v>
      </c>
      <c r="T17" s="37">
        <v>1</v>
      </c>
      <c r="U17" s="37">
        <v>0</v>
      </c>
      <c r="V17" s="99"/>
    </row>
    <row r="18" spans="1:34" s="39" customFormat="1" ht="8.15" customHeight="1" thickTop="1" thickBot="1" x14ac:dyDescent="0.3">
      <c r="A18" s="98"/>
      <c r="B18" s="98"/>
      <c r="C18" s="98"/>
      <c r="D18" s="98"/>
      <c r="E18" s="98"/>
      <c r="F18" s="98"/>
      <c r="G18" s="98"/>
      <c r="H18" s="98"/>
      <c r="I18" s="98"/>
      <c r="J18" s="98"/>
      <c r="K18" s="98"/>
      <c r="L18" s="98"/>
      <c r="M18" s="98"/>
      <c r="N18" s="98"/>
      <c r="O18" s="98"/>
      <c r="P18" s="98"/>
      <c r="Q18" s="98"/>
      <c r="R18" s="98"/>
      <c r="S18" s="98"/>
      <c r="T18" s="98"/>
      <c r="U18" s="98"/>
      <c r="V18" s="98"/>
      <c r="W18" s="38"/>
      <c r="X18" s="38"/>
      <c r="Y18" s="38"/>
      <c r="Z18" s="38"/>
      <c r="AA18" s="38"/>
      <c r="AB18" s="38"/>
      <c r="AC18" s="38"/>
      <c r="AD18" s="38"/>
      <c r="AE18" s="38"/>
      <c r="AF18" s="38"/>
      <c r="AG18" s="38"/>
      <c r="AH18" s="38"/>
    </row>
    <row r="19" spans="1:34" s="3" customFormat="1" ht="50.15" customHeight="1" thickTop="1" thickBot="1" x14ac:dyDescent="0.3">
      <c r="A19" s="98">
        <f>'PANEL DE CONTROL DISTRITAL'!A18</f>
        <v>4</v>
      </c>
      <c r="B19" s="100" t="str">
        <f>'PANEL DE CONTROL DISTRITAL'!B18</f>
        <v>Conciliación de Credenciales para Votar.</v>
      </c>
      <c r="C19" s="97" t="str">
        <f>'PANEL DE CONTROL DISTRITAL'!C18</f>
        <v>Responsable de Módulo</v>
      </c>
      <c r="D19" s="101" t="str">
        <f>'PANEL DE CONTROL DISTRITAL'!D18</f>
        <v>Credenciales disponibles para entrega.</v>
      </c>
      <c r="E19" s="97" t="str">
        <f>'PANEL DE CONTROL DISTRITAL'!E18</f>
        <v>[(Credenciales recibidas - Credenciales inconsistentes) / Credenciales recibidas] x 100</v>
      </c>
      <c r="F19" s="102" t="str">
        <f>'PANEL DE CONTROL DISTRITAL'!F18</f>
        <v>Semanal (remesa)</v>
      </c>
      <c r="G19" s="103">
        <f>'PANEL DE CONTROL DISTRITAL'!G18</f>
        <v>0.9</v>
      </c>
      <c r="H19" s="27" t="str">
        <f>'PANEL DE CONTROL DISTRITAL'!H18</f>
        <v xml:space="preserve">Credenciales Recibidas - Credenciales inconsistentes </v>
      </c>
      <c r="I19" s="25">
        <v>0</v>
      </c>
      <c r="J19" s="25">
        <v>728</v>
      </c>
      <c r="K19" s="25">
        <v>1478</v>
      </c>
      <c r="L19" s="25">
        <v>1335</v>
      </c>
      <c r="M19" s="25">
        <v>1257</v>
      </c>
      <c r="N19" s="25">
        <v>1331</v>
      </c>
      <c r="O19" s="25">
        <v>1228</v>
      </c>
      <c r="P19" s="25">
        <v>1289</v>
      </c>
      <c r="Q19" s="25">
        <v>1091</v>
      </c>
      <c r="R19" s="25">
        <v>1522</v>
      </c>
      <c r="S19" s="25">
        <v>1317</v>
      </c>
      <c r="T19" s="25">
        <v>1219</v>
      </c>
      <c r="U19" s="25">
        <v>1249</v>
      </c>
      <c r="V19" s="99">
        <f>IFERROR(SUM(I19:U19)/SUM(I20:U20),0)</f>
        <v>1</v>
      </c>
    </row>
    <row r="20" spans="1:34" s="3" customFormat="1" ht="50.15" customHeight="1" thickTop="1" thickBot="1" x14ac:dyDescent="0.3">
      <c r="A20" s="98"/>
      <c r="B20" s="100"/>
      <c r="C20" s="97"/>
      <c r="D20" s="101"/>
      <c r="E20" s="97"/>
      <c r="F20" s="102"/>
      <c r="G20" s="103"/>
      <c r="H20" s="27" t="str">
        <f>'PANEL DE CONTROL DISTRITAL'!H19</f>
        <v xml:space="preserve">Credenciales recibidas </v>
      </c>
      <c r="I20" s="37">
        <v>0</v>
      </c>
      <c r="J20" s="37">
        <v>728</v>
      </c>
      <c r="K20" s="37">
        <v>1478</v>
      </c>
      <c r="L20" s="37">
        <v>1335</v>
      </c>
      <c r="M20" s="37">
        <v>1257</v>
      </c>
      <c r="N20" s="37">
        <v>1331</v>
      </c>
      <c r="O20" s="37">
        <v>1228</v>
      </c>
      <c r="P20" s="37">
        <v>1289</v>
      </c>
      <c r="Q20" s="37">
        <v>1091</v>
      </c>
      <c r="R20" s="37">
        <v>1522</v>
      </c>
      <c r="S20" s="37">
        <v>1317</v>
      </c>
      <c r="T20" s="37">
        <v>1219</v>
      </c>
      <c r="U20" s="37">
        <v>1249</v>
      </c>
      <c r="V20" s="99"/>
    </row>
    <row r="21" spans="1:34" s="39" customFormat="1" ht="8.15" customHeight="1" thickTop="1" thickBot="1" x14ac:dyDescent="0.3">
      <c r="A21" s="40"/>
      <c r="B21" s="41"/>
      <c r="C21" s="42"/>
      <c r="D21" s="43"/>
      <c r="E21" s="42"/>
      <c r="F21" s="44"/>
      <c r="G21" s="45"/>
      <c r="H21" s="46"/>
      <c r="I21" s="47"/>
      <c r="J21" s="47"/>
      <c r="K21" s="47"/>
      <c r="L21" s="47"/>
      <c r="M21" s="47"/>
      <c r="N21" s="47"/>
      <c r="O21" s="47"/>
      <c r="P21" s="47"/>
      <c r="Q21" s="47"/>
      <c r="R21" s="47"/>
      <c r="S21" s="47"/>
      <c r="T21" s="47"/>
      <c r="U21" s="47"/>
      <c r="V21" s="48"/>
      <c r="W21" s="38"/>
      <c r="X21" s="38"/>
      <c r="Y21" s="38"/>
      <c r="Z21" s="38"/>
      <c r="AA21" s="38"/>
      <c r="AB21" s="38"/>
      <c r="AC21" s="38"/>
      <c r="AD21" s="38"/>
      <c r="AE21" s="38"/>
      <c r="AF21" s="38"/>
      <c r="AG21" s="38"/>
      <c r="AH21" s="38"/>
    </row>
    <row r="22" spans="1:34" s="3" customFormat="1" ht="50.15" customHeight="1" thickTop="1" thickBot="1" x14ac:dyDescent="0.3">
      <c r="A22" s="98">
        <f>'PANEL DE CONTROL DISTRITAL'!A21</f>
        <v>5</v>
      </c>
      <c r="B22" s="100" t="str">
        <f>'PANEL DE CONTROL DISTRITAL'!B21</f>
        <v>Conciliación de Credenciales para Votar.</v>
      </c>
      <c r="C22" s="97" t="str">
        <f>'PANEL DE CONTROL DISTRITAL'!C21</f>
        <v>Responsable de Módulo</v>
      </c>
      <c r="D22" s="101" t="str">
        <f>'PANEL DE CONTROL DISTRITAL'!D21</f>
        <v>Arqueo de credenciales.</v>
      </c>
      <c r="E22" s="97" t="str">
        <f>'PANEL DE CONTROL DISTRITAL'!E21</f>
        <v>(Credenciales disponibles (físicas) / Credenciales disponibles registradas en SIIRFE-MAC) x 100</v>
      </c>
      <c r="F22" s="102" t="str">
        <f>'PANEL DE CONTROL DISTRITAL'!F21</f>
        <v>Semanal (remesa)</v>
      </c>
      <c r="G22" s="103">
        <f>'PANEL DE CONTROL DISTRITAL'!G21</f>
        <v>1</v>
      </c>
      <c r="H22" s="27" t="str">
        <f>'PANEL DE CONTROL DISTRITAL'!H21</f>
        <v>Credenciales disponibles (físicas)</v>
      </c>
      <c r="I22" s="25">
        <v>0</v>
      </c>
      <c r="J22" s="25">
        <v>1226</v>
      </c>
      <c r="K22" s="25">
        <v>2004</v>
      </c>
      <c r="L22" s="25">
        <v>2053</v>
      </c>
      <c r="M22" s="25">
        <v>2032</v>
      </c>
      <c r="N22" s="25">
        <v>2123</v>
      </c>
      <c r="O22" s="25">
        <v>2064</v>
      </c>
      <c r="P22" s="25">
        <v>2138</v>
      </c>
      <c r="Q22" s="25">
        <v>2005</v>
      </c>
      <c r="R22" s="25">
        <v>2209</v>
      </c>
      <c r="S22" s="25">
        <v>2298</v>
      </c>
      <c r="T22" s="25">
        <v>2180</v>
      </c>
      <c r="U22" s="25">
        <v>2230</v>
      </c>
      <c r="V22" s="99">
        <f>IFERROR(SUM(I22:U22)/SUM(I23:U23),0)</f>
        <v>1</v>
      </c>
    </row>
    <row r="23" spans="1:34" s="3" customFormat="1" ht="50.15" customHeight="1" thickTop="1" thickBot="1" x14ac:dyDescent="0.3">
      <c r="A23" s="98"/>
      <c r="B23" s="100"/>
      <c r="C23" s="97"/>
      <c r="D23" s="101"/>
      <c r="E23" s="97"/>
      <c r="F23" s="102"/>
      <c r="G23" s="103"/>
      <c r="H23" s="27" t="str">
        <f>'PANEL DE CONTROL DISTRITAL'!H22</f>
        <v>Credenciales disponibles registradas en SIIRFE</v>
      </c>
      <c r="I23" s="37">
        <v>0</v>
      </c>
      <c r="J23" s="37">
        <v>1226</v>
      </c>
      <c r="K23" s="37">
        <v>2004</v>
      </c>
      <c r="L23" s="37">
        <v>2053</v>
      </c>
      <c r="M23" s="37">
        <v>2032</v>
      </c>
      <c r="N23" s="37">
        <v>2123</v>
      </c>
      <c r="O23" s="37">
        <v>2064</v>
      </c>
      <c r="P23" s="37">
        <v>2138</v>
      </c>
      <c r="Q23" s="37">
        <v>2005</v>
      </c>
      <c r="R23" s="37">
        <v>2209</v>
      </c>
      <c r="S23" s="37">
        <v>2298</v>
      </c>
      <c r="T23" s="37">
        <v>2180</v>
      </c>
      <c r="U23" s="37">
        <v>2230</v>
      </c>
      <c r="V23" s="99"/>
    </row>
    <row r="24" spans="1:34" s="4" customFormat="1" ht="15" thickTop="1" thickBot="1" x14ac:dyDescent="0.3">
      <c r="A24" s="98"/>
      <c r="B24" s="98"/>
      <c r="C24" s="98"/>
      <c r="D24" s="98"/>
      <c r="E24" s="98"/>
      <c r="F24" s="98"/>
      <c r="G24" s="98"/>
      <c r="H24" s="98"/>
      <c r="I24" s="98"/>
      <c r="J24" s="98"/>
      <c r="K24" s="98"/>
      <c r="L24" s="98"/>
      <c r="M24" s="98"/>
      <c r="N24" s="98"/>
      <c r="O24" s="98"/>
      <c r="P24" s="98"/>
      <c r="Q24" s="98"/>
      <c r="R24" s="98"/>
      <c r="S24" s="98"/>
      <c r="T24" s="98"/>
      <c r="U24" s="98"/>
      <c r="V24" s="98"/>
    </row>
    <row r="25" spans="1:34" ht="50.15" customHeight="1" thickTop="1" thickBot="1" x14ac:dyDescent="0.3">
      <c r="A25" s="98">
        <f>'PANEL DE CONTROL DISTRITAL'!A24</f>
        <v>6</v>
      </c>
      <c r="B25" s="100" t="str">
        <f>'PANEL DE CONTROL DISTRITAL'!B24</f>
        <v>Entrega de la Credencial para Votar.</v>
      </c>
      <c r="C25" s="97" t="str">
        <f>'PANEL DE CONTROL DISTRITAL'!C24</f>
        <v>Operador de Equipo Tecnológico</v>
      </c>
      <c r="D25" s="101" t="str">
        <f>'PANEL DE CONTROL DISTRITAL'!D24</f>
        <v>Efectividad de entrega de CPV en MAC.</v>
      </c>
      <c r="E25" s="97" t="str">
        <f>'PANEL DE CONTROL DISTRITAL'!E24</f>
        <v>(Total de credenciales entregadas / Total de ciudadanas y ciudadanos que acuden al MAC a recoger su credencial) x 100</v>
      </c>
      <c r="F25" s="102" t="str">
        <f>'PANEL DE CONTROL DISTRITAL'!F24</f>
        <v>Semanal (remesa)</v>
      </c>
      <c r="G25" s="103">
        <f>'PANEL DE CONTROL DISTRITAL'!G24</f>
        <v>0.9</v>
      </c>
      <c r="H25" s="27" t="str">
        <f>'PANEL DE CONTROL DISTRITAL'!H24</f>
        <v xml:space="preserve">Total de credenciales entregadas </v>
      </c>
      <c r="I25" s="25">
        <v>0</v>
      </c>
      <c r="J25" s="25">
        <v>41</v>
      </c>
      <c r="K25" s="25">
        <v>700</v>
      </c>
      <c r="L25" s="25">
        <v>1286</v>
      </c>
      <c r="M25" s="25">
        <v>1230</v>
      </c>
      <c r="N25" s="25">
        <v>1239</v>
      </c>
      <c r="O25" s="25">
        <v>1287</v>
      </c>
      <c r="P25" s="25">
        <v>1215</v>
      </c>
      <c r="Q25" s="25">
        <v>1224</v>
      </c>
      <c r="R25" s="25">
        <v>1297</v>
      </c>
      <c r="S25" s="25">
        <v>1228</v>
      </c>
      <c r="T25" s="25">
        <v>1337</v>
      </c>
      <c r="U25" s="25">
        <v>1199</v>
      </c>
      <c r="V25" s="99">
        <f>IFERROR(SUM(I25:U25)/SUM(I26:U26),0)</f>
        <v>0.9983464862833521</v>
      </c>
    </row>
    <row r="26" spans="1:34" ht="50.15" customHeight="1" thickTop="1" thickBot="1" x14ac:dyDescent="0.3">
      <c r="A26" s="98"/>
      <c r="B26" s="100"/>
      <c r="C26" s="97"/>
      <c r="D26" s="101"/>
      <c r="E26" s="97"/>
      <c r="F26" s="102"/>
      <c r="G26" s="103"/>
      <c r="H26" s="27" t="str">
        <f>'PANEL DE CONTROL DISTRITAL'!H25</f>
        <v xml:space="preserve"> Total de ciudadanos que acuden a MAC a recoger su credencial</v>
      </c>
      <c r="I26" s="37">
        <v>0</v>
      </c>
      <c r="J26" s="37">
        <v>43</v>
      </c>
      <c r="K26" s="37">
        <v>701</v>
      </c>
      <c r="L26" s="37">
        <v>1287</v>
      </c>
      <c r="M26" s="37">
        <v>1231</v>
      </c>
      <c r="N26" s="37">
        <v>1240</v>
      </c>
      <c r="O26" s="37">
        <v>1290</v>
      </c>
      <c r="P26" s="37">
        <v>1216</v>
      </c>
      <c r="Q26" s="37">
        <v>1228</v>
      </c>
      <c r="R26" s="37">
        <v>1299</v>
      </c>
      <c r="S26" s="37">
        <v>1230</v>
      </c>
      <c r="T26" s="37">
        <v>1340</v>
      </c>
      <c r="U26" s="37">
        <v>1200</v>
      </c>
      <c r="V26" s="99"/>
    </row>
    <row r="27" spans="1:34" ht="15.75" customHeight="1" thickTop="1" x14ac:dyDescent="0.25">
      <c r="B27" s="1" t="s">
        <v>19</v>
      </c>
      <c r="H27" s="49"/>
      <c r="I27" s="50"/>
      <c r="J27" s="50"/>
      <c r="K27" s="50"/>
      <c r="L27" s="50"/>
      <c r="M27" s="50"/>
      <c r="N27" s="50"/>
      <c r="O27" s="50"/>
      <c r="P27" s="50"/>
      <c r="Q27" s="50"/>
      <c r="R27" s="50"/>
      <c r="S27" s="50"/>
      <c r="T27" s="50"/>
      <c r="U27" s="50"/>
      <c r="V27" s="14"/>
    </row>
    <row r="28" spans="1:34" ht="15.75" customHeight="1" x14ac:dyDescent="0.25">
      <c r="H28" s="51"/>
    </row>
    <row r="29" spans="1:34" ht="15.75" customHeight="1" x14ac:dyDescent="0.25">
      <c r="H29" s="51"/>
    </row>
    <row r="30" spans="1:34" ht="15.75" customHeight="1" x14ac:dyDescent="0.25">
      <c r="H30" s="51"/>
    </row>
    <row r="31" spans="1:34" ht="39" customHeight="1" x14ac:dyDescent="0.25">
      <c r="H31" s="51"/>
    </row>
    <row r="32" spans="1:34" ht="30" customHeight="1" x14ac:dyDescent="0.25">
      <c r="H32" s="51"/>
    </row>
    <row r="33" spans="2:8" ht="30" customHeight="1" thickBot="1" x14ac:dyDescent="0.3">
      <c r="H33" s="51"/>
    </row>
    <row r="34" spans="2:8" ht="30" customHeight="1" thickTop="1" thickBot="1" x14ac:dyDescent="0.3">
      <c r="B34" s="110" t="s">
        <v>16</v>
      </c>
      <c r="C34" s="110"/>
      <c r="D34" s="110"/>
      <c r="E34" s="110"/>
      <c r="F34" s="110"/>
      <c r="G34" s="110"/>
      <c r="H34" s="110"/>
    </row>
    <row r="35" spans="2:8" ht="30" customHeight="1" thickTop="1" thickBot="1" x14ac:dyDescent="0.3">
      <c r="B35" s="111" t="s">
        <v>17</v>
      </c>
      <c r="C35" s="111"/>
      <c r="D35" s="111"/>
      <c r="E35" s="111"/>
      <c r="F35" s="111"/>
      <c r="G35" s="112"/>
      <c r="H35" s="55" t="s">
        <v>18</v>
      </c>
    </row>
    <row r="36" spans="2:8" ht="30" customHeight="1" thickTop="1" x14ac:dyDescent="0.25">
      <c r="B36" s="104" t="s">
        <v>98</v>
      </c>
      <c r="C36" s="105"/>
      <c r="D36" s="105"/>
      <c r="E36" s="105"/>
      <c r="F36" s="105"/>
      <c r="G36" s="106"/>
      <c r="H36" s="104"/>
    </row>
    <row r="37" spans="2:8" ht="30" customHeight="1" thickBot="1" x14ac:dyDescent="0.3">
      <c r="B37" s="107"/>
      <c r="C37" s="108"/>
      <c r="D37" s="108"/>
      <c r="E37" s="108"/>
      <c r="F37" s="108"/>
      <c r="G37" s="109"/>
      <c r="H37" s="107"/>
    </row>
    <row r="38" spans="2:8" ht="35.15" customHeight="1" thickTop="1" x14ac:dyDescent="0.25"/>
    <row r="39" spans="2:8" ht="8.15" customHeight="1" x14ac:dyDescent="0.25"/>
    <row r="40" spans="2:8" ht="35.15" customHeight="1" x14ac:dyDescent="0.25"/>
    <row r="41" spans="2:8" ht="35.15" customHeight="1" x14ac:dyDescent="0.25"/>
    <row r="42" spans="2:8" ht="8.15" customHeight="1" x14ac:dyDescent="0.25"/>
    <row r="43" spans="2:8" ht="35.15" customHeight="1" x14ac:dyDescent="0.25"/>
    <row r="44" spans="2:8" ht="43.5" customHeight="1" x14ac:dyDescent="0.25"/>
    <row r="45" spans="2:8" ht="8.15" customHeight="1" x14ac:dyDescent="0.25"/>
    <row r="46" spans="2:8" ht="35.15" customHeight="1" x14ac:dyDescent="0.25"/>
    <row r="47" spans="2:8" ht="35.15" customHeight="1" x14ac:dyDescent="0.25"/>
    <row r="48" spans="2:8" ht="39" customHeight="1" x14ac:dyDescent="0.25"/>
  </sheetData>
  <mergeCells count="68">
    <mergeCell ref="A1:V1"/>
    <mergeCell ref="F2:G2"/>
    <mergeCell ref="A4:V4"/>
    <mergeCell ref="A5:V5"/>
    <mergeCell ref="A6:A9"/>
    <mergeCell ref="B6:H6"/>
    <mergeCell ref="I6:U6"/>
    <mergeCell ref="V6:V9"/>
    <mergeCell ref="B7:D7"/>
    <mergeCell ref="E7:H7"/>
    <mergeCell ref="I7:U7"/>
    <mergeCell ref="B8:U8"/>
    <mergeCell ref="D13:D14"/>
    <mergeCell ref="E13:E14"/>
    <mergeCell ref="F13:F14"/>
    <mergeCell ref="V10:V11"/>
    <mergeCell ref="V13:V14"/>
    <mergeCell ref="E10:E11"/>
    <mergeCell ref="F10:F11"/>
    <mergeCell ref="G13:G14"/>
    <mergeCell ref="A22:A23"/>
    <mergeCell ref="B22:B23"/>
    <mergeCell ref="C22:C23"/>
    <mergeCell ref="G10:G11"/>
    <mergeCell ref="C16:C17"/>
    <mergeCell ref="D16:D17"/>
    <mergeCell ref="E16:E17"/>
    <mergeCell ref="A10:A11"/>
    <mergeCell ref="B10:B11"/>
    <mergeCell ref="C10:C11"/>
    <mergeCell ref="D10:D11"/>
    <mergeCell ref="A15:V15"/>
    <mergeCell ref="A12:V12"/>
    <mergeCell ref="A13:A14"/>
    <mergeCell ref="B13:B14"/>
    <mergeCell ref="C13:C14"/>
    <mergeCell ref="F16:F17"/>
    <mergeCell ref="G16:G17"/>
    <mergeCell ref="V25:V26"/>
    <mergeCell ref="V22:V23"/>
    <mergeCell ref="V16:V17"/>
    <mergeCell ref="F22:F23"/>
    <mergeCell ref="A18:V18"/>
    <mergeCell ref="A19:A20"/>
    <mergeCell ref="B19:B20"/>
    <mergeCell ref="C19:C20"/>
    <mergeCell ref="D19:D20"/>
    <mergeCell ref="E19:E20"/>
    <mergeCell ref="F19:F20"/>
    <mergeCell ref="G19:G20"/>
    <mergeCell ref="V19:V20"/>
    <mergeCell ref="A16:A17"/>
    <mergeCell ref="B36:G37"/>
    <mergeCell ref="B34:H34"/>
    <mergeCell ref="B35:G35"/>
    <mergeCell ref="B16:B17"/>
    <mergeCell ref="H36:H37"/>
    <mergeCell ref="G22:G23"/>
    <mergeCell ref="A24:V24"/>
    <mergeCell ref="A25:A26"/>
    <mergeCell ref="B25:B26"/>
    <mergeCell ref="C25:C26"/>
    <mergeCell ref="D25:D26"/>
    <mergeCell ref="E25:E26"/>
    <mergeCell ref="F25:F26"/>
    <mergeCell ref="G25:G26"/>
    <mergeCell ref="D22:D23"/>
    <mergeCell ref="E22:E23"/>
  </mergeCells>
  <conditionalFormatting sqref="V10">
    <cfRule type="cellIs" dxfId="33" priority="18" operator="greaterThan">
      <formula>95%</formula>
    </cfRule>
    <cfRule type="cellIs" dxfId="32" priority="19" operator="greaterThanOrEqual">
      <formula>90%</formula>
    </cfRule>
    <cfRule type="cellIs" dxfId="31" priority="20" operator="lessThan">
      <formula>89.99%</formula>
    </cfRule>
  </conditionalFormatting>
  <conditionalFormatting sqref="V13">
    <cfRule type="cellIs" dxfId="30" priority="15" operator="greaterThan">
      <formula>95%</formula>
    </cfRule>
    <cfRule type="cellIs" dxfId="29" priority="16" operator="greaterThanOrEqual">
      <formula>90%</formula>
    </cfRule>
    <cfRule type="cellIs" dxfId="28" priority="17" operator="lessThan">
      <formula>89.99%</formula>
    </cfRule>
  </conditionalFormatting>
  <conditionalFormatting sqref="V19">
    <cfRule type="cellIs" dxfId="27" priority="9" operator="greaterThan">
      <formula>95%</formula>
    </cfRule>
    <cfRule type="cellIs" dxfId="26" priority="10" operator="greaterThanOrEqual">
      <formula>90%</formula>
    </cfRule>
    <cfRule type="cellIs" dxfId="25" priority="11" operator="lessThan">
      <formula>89.99%</formula>
    </cfRule>
  </conditionalFormatting>
  <conditionalFormatting sqref="V22">
    <cfRule type="cellIs" dxfId="24" priority="4" operator="greaterThanOrEqual">
      <formula>100%</formula>
    </cfRule>
    <cfRule type="cellIs" dxfId="23" priority="5" operator="lessThan">
      <formula>99.99%</formula>
    </cfRule>
  </conditionalFormatting>
  <conditionalFormatting sqref="V25">
    <cfRule type="cellIs" dxfId="22" priority="6" operator="greaterThan">
      <formula>95%</formula>
    </cfRule>
    <cfRule type="cellIs" dxfId="21" priority="7" operator="greaterThanOrEqual">
      <formula>90%</formula>
    </cfRule>
    <cfRule type="cellIs" dxfId="20" priority="8" operator="lessThan">
      <formula>89.99%</formula>
    </cfRule>
  </conditionalFormatting>
  <conditionalFormatting sqref="V16">
    <cfRule type="cellIs" dxfId="19" priority="1" operator="greaterThan">
      <formula>95%</formula>
    </cfRule>
    <cfRule type="cellIs" dxfId="18" priority="2" operator="greaterThanOrEqual">
      <formula>90%</formula>
    </cfRule>
    <cfRule type="cellIs" dxfId="17" priority="3" operator="lessThan">
      <formula>89.99%</formula>
    </cfRule>
  </conditionalFormatting>
  <conditionalFormatting sqref="I21:U21">
    <cfRule type="colorScale" priority="548">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D0DA50E9-26E8-4219-B0FA-7ECBED381AC0}"/>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ED417-6F2C-4778-BD60-998CB72D8B5A}">
  <sheetPr>
    <tabColor rgb="FF00B0F0"/>
  </sheetPr>
  <dimension ref="A1:AH48"/>
  <sheetViews>
    <sheetView showGridLines="0" topLeftCell="A13" zoomScale="55" zoomScaleNormal="55" workbookViewId="0">
      <selection activeCell="T25" sqref="T25:U26"/>
    </sheetView>
  </sheetViews>
  <sheetFormatPr baseColWidth="10" defaultColWidth="11.453125" defaultRowHeight="30" customHeight="1" x14ac:dyDescent="0.25"/>
  <cols>
    <col min="1" max="1" width="10.54296875" style="1" bestFit="1" customWidth="1"/>
    <col min="2" max="2" width="19.08984375" style="1" bestFit="1" customWidth="1"/>
    <col min="3" max="3" width="19.08984375" style="1" customWidth="1"/>
    <col min="4" max="4" width="14.36328125" style="1" customWidth="1"/>
    <col min="5" max="5" width="21" style="1" customWidth="1"/>
    <col min="6" max="6" width="12.90625" style="1" customWidth="1"/>
    <col min="7" max="7" width="10.36328125" style="1" bestFit="1" customWidth="1"/>
    <col min="8" max="8" width="14.54296875" style="1" customWidth="1"/>
    <col min="9" max="21" width="10.6328125" style="1" customWidth="1"/>
    <col min="22" max="22" width="22.6328125" style="1" customWidth="1"/>
    <col min="23" max="16384" width="11.453125" style="1"/>
  </cols>
  <sheetData>
    <row r="1" spans="1:34" ht="40.5" customHeight="1" x14ac:dyDescent="0.25">
      <c r="A1" s="58" t="str">
        <f>'PANEL DE CONTROL DISTRITAL'!A1:Q1</f>
        <v>INSTITUTO NACIONAL ELECTORAL
SISTEMA DE GESTIÓN DE LA CALIDAD
CIUDAD DE MÉXICO</v>
      </c>
      <c r="B1" s="58"/>
      <c r="C1" s="58"/>
      <c r="D1" s="58"/>
      <c r="E1" s="58"/>
      <c r="F1" s="58"/>
      <c r="G1" s="58"/>
      <c r="H1" s="58"/>
      <c r="I1" s="58"/>
      <c r="J1" s="58"/>
      <c r="K1" s="58"/>
      <c r="L1" s="58"/>
      <c r="M1" s="58"/>
      <c r="N1" s="58"/>
      <c r="O1" s="58"/>
      <c r="P1" s="58"/>
      <c r="Q1" s="58"/>
      <c r="R1" s="58"/>
      <c r="S1" s="58"/>
      <c r="T1" s="58"/>
      <c r="U1" s="58"/>
      <c r="V1" s="58"/>
    </row>
    <row r="2" spans="1:34" ht="33.75" customHeight="1" x14ac:dyDescent="0.25">
      <c r="A2" s="12"/>
      <c r="B2" s="12"/>
      <c r="C2" s="12"/>
      <c r="D2" s="9" t="s">
        <v>13</v>
      </c>
      <c r="E2" s="9">
        <v>22</v>
      </c>
      <c r="F2" s="60" t="s">
        <v>14</v>
      </c>
      <c r="G2" s="60"/>
      <c r="H2" s="22">
        <v>92251</v>
      </c>
      <c r="I2" s="21"/>
      <c r="J2" s="21"/>
      <c r="K2" s="21"/>
      <c r="L2" s="21"/>
      <c r="M2" s="21"/>
      <c r="N2" s="21"/>
      <c r="O2" s="12"/>
      <c r="P2" s="12"/>
      <c r="Q2" s="12"/>
      <c r="R2" s="12"/>
      <c r="S2" s="12"/>
      <c r="T2" s="12"/>
      <c r="U2" s="12"/>
      <c r="V2" s="53"/>
      <c r="W2" s="17"/>
    </row>
    <row r="3" spans="1:34" ht="11.25" customHeight="1" thickBot="1" x14ac:dyDescent="0.3">
      <c r="A3" s="12"/>
      <c r="B3" s="6"/>
      <c r="C3" s="6"/>
      <c r="D3" s="6"/>
      <c r="E3" s="6"/>
      <c r="F3" s="6"/>
      <c r="G3" s="6"/>
      <c r="H3" s="6"/>
      <c r="I3" s="6"/>
      <c r="J3" s="6"/>
      <c r="K3" s="6"/>
      <c r="L3" s="6"/>
      <c r="M3" s="6"/>
      <c r="N3" s="6"/>
      <c r="O3" s="6"/>
      <c r="P3" s="6"/>
      <c r="Q3" s="6"/>
      <c r="R3" s="6"/>
      <c r="S3" s="6"/>
      <c r="T3" s="6"/>
      <c r="U3" s="6"/>
    </row>
    <row r="4" spans="1:34" ht="30" customHeight="1" thickTop="1" thickBot="1" x14ac:dyDescent="0.3">
      <c r="A4" s="87" t="s">
        <v>15</v>
      </c>
      <c r="B4" s="88"/>
      <c r="C4" s="88"/>
      <c r="D4" s="88"/>
      <c r="E4" s="88"/>
      <c r="F4" s="88"/>
      <c r="G4" s="88"/>
      <c r="H4" s="88"/>
      <c r="I4" s="88"/>
      <c r="J4" s="88"/>
      <c r="K4" s="88"/>
      <c r="L4" s="88"/>
      <c r="M4" s="88"/>
      <c r="N4" s="88"/>
      <c r="O4" s="88"/>
      <c r="P4" s="88"/>
      <c r="Q4" s="88"/>
      <c r="R4" s="88"/>
      <c r="S4" s="88"/>
      <c r="T4" s="88"/>
      <c r="U4" s="88"/>
      <c r="V4" s="89"/>
      <c r="X4" s="20"/>
    </row>
    <row r="5" spans="1:34" ht="5.25" customHeight="1" thickTop="1" thickBot="1" x14ac:dyDescent="0.3">
      <c r="A5" s="90"/>
      <c r="B5" s="91"/>
      <c r="C5" s="91"/>
      <c r="D5" s="91"/>
      <c r="E5" s="91"/>
      <c r="F5" s="91"/>
      <c r="G5" s="91"/>
      <c r="H5" s="91"/>
      <c r="I5" s="91"/>
      <c r="J5" s="91"/>
      <c r="K5" s="91"/>
      <c r="L5" s="91"/>
      <c r="M5" s="91"/>
      <c r="N5" s="91"/>
      <c r="O5" s="91"/>
      <c r="P5" s="91"/>
      <c r="Q5" s="91"/>
      <c r="R5" s="91"/>
      <c r="S5" s="91"/>
      <c r="T5" s="91"/>
      <c r="U5" s="91"/>
      <c r="V5" s="92"/>
    </row>
    <row r="6" spans="1:34" ht="18" customHeight="1" thickTop="1" thickBot="1" x14ac:dyDescent="0.3">
      <c r="A6" s="84" t="str">
        <f>'PANEL DE CONTROL DISTRITAL'!A6</f>
        <v>Número</v>
      </c>
      <c r="B6" s="85" t="str">
        <f>'PANEL DE CONTROL DISTRITAL'!B6</f>
        <v xml:space="preserve">PROCESOS SUSTANTIVOS E INDICADORES </v>
      </c>
      <c r="C6" s="85"/>
      <c r="D6" s="85"/>
      <c r="E6" s="85"/>
      <c r="F6" s="85"/>
      <c r="G6" s="85"/>
      <c r="H6" s="85"/>
      <c r="I6" s="93" t="s">
        <v>11</v>
      </c>
      <c r="J6" s="93"/>
      <c r="K6" s="93"/>
      <c r="L6" s="93"/>
      <c r="M6" s="93"/>
      <c r="N6" s="93"/>
      <c r="O6" s="93"/>
      <c r="P6" s="93"/>
      <c r="Q6" s="93"/>
      <c r="R6" s="93"/>
      <c r="S6" s="93"/>
      <c r="T6" s="93"/>
      <c r="U6" s="93"/>
      <c r="V6" s="86" t="s">
        <v>7</v>
      </c>
    </row>
    <row r="7" spans="1:34" ht="17.25" customHeight="1" thickTop="1" thickBot="1" x14ac:dyDescent="0.3">
      <c r="A7" s="84"/>
      <c r="B7" s="85" t="str">
        <f>'PANEL DE CONTROL DISTRITAL'!B7</f>
        <v>DESCRIPCIÓN</v>
      </c>
      <c r="C7" s="85"/>
      <c r="D7" s="85"/>
      <c r="E7" s="85" t="str">
        <f>'PANEL DE CONTROL DISTRITAL'!E7</f>
        <v>MEDICIÓN</v>
      </c>
      <c r="F7" s="85"/>
      <c r="G7" s="85"/>
      <c r="H7" s="85"/>
      <c r="I7" s="94" t="s">
        <v>57</v>
      </c>
      <c r="J7" s="94"/>
      <c r="K7" s="94"/>
      <c r="L7" s="94"/>
      <c r="M7" s="94"/>
      <c r="N7" s="94"/>
      <c r="O7" s="94"/>
      <c r="P7" s="94"/>
      <c r="Q7" s="94"/>
      <c r="R7" s="94"/>
      <c r="S7" s="94"/>
      <c r="T7" s="94"/>
      <c r="U7" s="94"/>
      <c r="V7" s="86"/>
    </row>
    <row r="8" spans="1:34" ht="5.25" customHeight="1" thickTop="1" thickBot="1" x14ac:dyDescent="0.3">
      <c r="A8" s="84"/>
      <c r="B8" s="95"/>
      <c r="C8" s="96"/>
      <c r="D8" s="96"/>
      <c r="E8" s="96"/>
      <c r="F8" s="96"/>
      <c r="G8" s="96"/>
      <c r="H8" s="96"/>
      <c r="I8" s="96"/>
      <c r="J8" s="96"/>
      <c r="K8" s="96"/>
      <c r="L8" s="96"/>
      <c r="M8" s="96"/>
      <c r="N8" s="96"/>
      <c r="O8" s="96"/>
      <c r="P8" s="96"/>
      <c r="Q8" s="96"/>
      <c r="R8" s="96"/>
      <c r="S8" s="96"/>
      <c r="T8" s="96"/>
      <c r="U8" s="96"/>
      <c r="V8" s="86"/>
    </row>
    <row r="9" spans="1:34" s="2" customFormat="1" ht="29.25" customHeight="1" thickTop="1" thickBot="1" x14ac:dyDescent="0.3">
      <c r="A9" s="8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36" t="str">
        <f>'PANEL DE CONTROL DISTRITAL'!H8</f>
        <v>Nominativo</v>
      </c>
      <c r="I9" s="29" t="str">
        <f>'090151'!I9</f>
        <v>2024-28</v>
      </c>
      <c r="J9" s="29" t="str">
        <f>'090151'!J9</f>
        <v>2024-29</v>
      </c>
      <c r="K9" s="29" t="str">
        <f>'090151'!K9</f>
        <v>2024-30</v>
      </c>
      <c r="L9" s="29" t="str">
        <f>'090151'!L9</f>
        <v>2024-31</v>
      </c>
      <c r="M9" s="29" t="str">
        <f>'090151'!M9</f>
        <v>2024-32</v>
      </c>
      <c r="N9" s="29" t="str">
        <f>'090151'!N9</f>
        <v>2024-33</v>
      </c>
      <c r="O9" s="29" t="str">
        <f>'090151'!O9</f>
        <v>2024-34</v>
      </c>
      <c r="P9" s="29" t="str">
        <f>'090151'!P9</f>
        <v>2024-35</v>
      </c>
      <c r="Q9" s="29" t="str">
        <f>'090151'!Q9</f>
        <v>2024-36</v>
      </c>
      <c r="R9" s="29" t="str">
        <f>'090151'!R9</f>
        <v>2024-37</v>
      </c>
      <c r="S9" s="29" t="str">
        <f>'090151'!S9</f>
        <v>2024-38</v>
      </c>
      <c r="T9" s="29" t="str">
        <f>'090151'!T9</f>
        <v>2024-39</v>
      </c>
      <c r="U9" s="29" t="str">
        <f>'090151'!U9</f>
        <v>2024-40</v>
      </c>
      <c r="V9" s="86"/>
    </row>
    <row r="10" spans="1:34" s="2" customFormat="1" ht="50.15" customHeight="1" thickTop="1" thickBot="1" x14ac:dyDescent="0.3">
      <c r="A10" s="98">
        <f>'PANEL DE CONTROL DISTRITAL'!A9</f>
        <v>1</v>
      </c>
      <c r="B10" s="100" t="str">
        <f>'PANEL DE CONTROL DISTRITAL'!B9</f>
        <v>Entrevista</v>
      </c>
      <c r="C10" s="97" t="str">
        <f>'PANEL DE CONTROL DISTRITAL'!C9</f>
        <v xml:space="preserve"> Auxiliar de Atención Ciudadana</v>
      </c>
      <c r="D10" s="101" t="str">
        <f>'PANEL DE CONTROL DISTRITAL'!D9</f>
        <v>Fichas requisitadas correctamente.</v>
      </c>
      <c r="E10" s="97" t="str">
        <f>'PANEL DE CONTROL DISTRITAL'!E9</f>
        <v>(Fichas requisitadas correctamente / Fichas revisadas en la muestra del 10%) x 100</v>
      </c>
      <c r="F10" s="102" t="str">
        <f>'PANEL DE CONTROL DISTRITAL'!F9</f>
        <v>Semanal (remesa)</v>
      </c>
      <c r="G10" s="103">
        <f>'PANEL DE CONTROL DISTRITAL'!G9</f>
        <v>0.9</v>
      </c>
      <c r="H10" s="27" t="str">
        <f>'PANEL DE CONTROL DISTRITAL'!H9</f>
        <v>Fichas requistadas correctamente</v>
      </c>
      <c r="I10" s="25">
        <v>68</v>
      </c>
      <c r="J10" s="25">
        <v>208</v>
      </c>
      <c r="K10" s="25">
        <v>202</v>
      </c>
      <c r="L10" s="25">
        <v>190</v>
      </c>
      <c r="M10" s="25">
        <v>186</v>
      </c>
      <c r="N10" s="25">
        <v>190</v>
      </c>
      <c r="O10" s="25">
        <v>195</v>
      </c>
      <c r="P10" s="25">
        <v>189</v>
      </c>
      <c r="Q10" s="25">
        <v>180</v>
      </c>
      <c r="R10" s="25">
        <v>190</v>
      </c>
      <c r="S10" s="25">
        <v>197</v>
      </c>
      <c r="T10" s="25">
        <v>199</v>
      </c>
      <c r="U10" s="25">
        <v>200</v>
      </c>
      <c r="V10" s="99">
        <f>IFERROR(SUM(I10:U10)/SUM(I11:U11),0)</f>
        <v>1</v>
      </c>
    </row>
    <row r="11" spans="1:34" s="2" customFormat="1" ht="50.15" customHeight="1" thickTop="1" thickBot="1" x14ac:dyDescent="0.3">
      <c r="A11" s="98"/>
      <c r="B11" s="100"/>
      <c r="C11" s="97"/>
      <c r="D11" s="101"/>
      <c r="E11" s="97"/>
      <c r="F11" s="102"/>
      <c r="G11" s="103"/>
      <c r="H11" s="27" t="str">
        <f>'PANEL DE CONTROL DISTRITAL'!H10</f>
        <v>Fichas revisadas en la Muestra del 10%</v>
      </c>
      <c r="I11" s="37">
        <v>68</v>
      </c>
      <c r="J11" s="37">
        <v>208</v>
      </c>
      <c r="K11" s="37">
        <v>202</v>
      </c>
      <c r="L11" s="37">
        <v>190</v>
      </c>
      <c r="M11" s="37">
        <v>186</v>
      </c>
      <c r="N11" s="37">
        <v>190</v>
      </c>
      <c r="O11" s="37">
        <v>195</v>
      </c>
      <c r="P11" s="37">
        <v>189</v>
      </c>
      <c r="Q11" s="37">
        <v>180</v>
      </c>
      <c r="R11" s="37">
        <v>190</v>
      </c>
      <c r="S11" s="37">
        <v>197</v>
      </c>
      <c r="T11" s="37">
        <v>199</v>
      </c>
      <c r="U11" s="37">
        <v>200</v>
      </c>
      <c r="V11" s="99"/>
    </row>
    <row r="12" spans="1:34" s="39" customFormat="1" ht="8.15" customHeight="1" thickTop="1" thickBot="1" x14ac:dyDescent="0.3">
      <c r="A12" s="98"/>
      <c r="B12" s="98"/>
      <c r="C12" s="98"/>
      <c r="D12" s="98"/>
      <c r="E12" s="98"/>
      <c r="F12" s="98"/>
      <c r="G12" s="98"/>
      <c r="H12" s="98"/>
      <c r="I12" s="98"/>
      <c r="J12" s="98"/>
      <c r="K12" s="98"/>
      <c r="L12" s="98"/>
      <c r="M12" s="98"/>
      <c r="N12" s="98"/>
      <c r="O12" s="98"/>
      <c r="P12" s="98"/>
      <c r="Q12" s="98"/>
      <c r="R12" s="98"/>
      <c r="S12" s="98"/>
      <c r="T12" s="98"/>
      <c r="U12" s="98"/>
      <c r="V12" s="98"/>
      <c r="W12" s="38"/>
      <c r="X12" s="38"/>
      <c r="Y12" s="38"/>
      <c r="Z12" s="38"/>
      <c r="AA12" s="38"/>
      <c r="AB12" s="38"/>
      <c r="AC12" s="38"/>
      <c r="AD12" s="38"/>
      <c r="AE12" s="38"/>
      <c r="AF12" s="38"/>
      <c r="AG12" s="38"/>
      <c r="AH12" s="38"/>
    </row>
    <row r="13" spans="1:34" s="3" customFormat="1" ht="50.15" customHeight="1" thickTop="1" thickBot="1" x14ac:dyDescent="0.3">
      <c r="A13" s="98">
        <f>'PANEL DE CONTROL DISTRITAL'!A12</f>
        <v>2</v>
      </c>
      <c r="B13" s="100" t="str">
        <f>'PANEL DE CONTROL DISTRITAL'!B12</f>
        <v>Trámite</v>
      </c>
      <c r="C13" s="97" t="str">
        <f>'PANEL DE CONTROL DISTRITAL'!C12</f>
        <v>Operador de Equipo Tecnológico</v>
      </c>
      <c r="D13" s="101" t="str">
        <f>'PANEL DE CONTROL DISTRITAL'!D12</f>
        <v>Trámites exitosos.</v>
      </c>
      <c r="E13" s="97" t="str">
        <f>'PANEL DE CONTROL DISTRITAL'!E12</f>
        <v>(Número de trámites exitosos / Número de trámites aplicados) x 100</v>
      </c>
      <c r="F13" s="102" t="str">
        <f>'PANEL DE CONTROL DISTRITAL'!F12</f>
        <v>Semanal (remesa)</v>
      </c>
      <c r="G13" s="103">
        <f>'PANEL DE CONTROL DISTRITAL'!G12</f>
        <v>0.9</v>
      </c>
      <c r="H13" s="27" t="str">
        <f>'PANEL DE CONTROL DISTRITAL'!H12</f>
        <v>Número de trámites exitosos</v>
      </c>
      <c r="I13" s="25">
        <v>652</v>
      </c>
      <c r="J13" s="25">
        <v>1972</v>
      </c>
      <c r="K13" s="25">
        <v>1912</v>
      </c>
      <c r="L13" s="25">
        <v>1806</v>
      </c>
      <c r="M13" s="25">
        <v>1769</v>
      </c>
      <c r="N13" s="25">
        <v>1804</v>
      </c>
      <c r="O13" s="25">
        <v>1854</v>
      </c>
      <c r="P13" s="25">
        <v>1774</v>
      </c>
      <c r="Q13" s="25">
        <v>1695</v>
      </c>
      <c r="R13" s="25">
        <v>1827</v>
      </c>
      <c r="S13" s="25">
        <v>1883</v>
      </c>
      <c r="T13" s="25">
        <v>1911</v>
      </c>
      <c r="U13" s="25">
        <v>1929</v>
      </c>
      <c r="V13" s="99">
        <f>IFERROR(SUM(I13:U13)/SUM(I14:U14),0)</f>
        <v>0.99615317363175382</v>
      </c>
    </row>
    <row r="14" spans="1:34" s="3" customFormat="1" ht="50.15" customHeight="1" thickTop="1" thickBot="1" x14ac:dyDescent="0.3">
      <c r="A14" s="98"/>
      <c r="B14" s="100"/>
      <c r="C14" s="97"/>
      <c r="D14" s="101"/>
      <c r="E14" s="97"/>
      <c r="F14" s="102"/>
      <c r="G14" s="103"/>
      <c r="H14" s="27" t="str">
        <f>'PANEL DE CONTROL DISTRITAL'!H13</f>
        <v>Número de trámites aplicados</v>
      </c>
      <c r="I14" s="37">
        <v>652</v>
      </c>
      <c r="J14" s="37">
        <v>1977</v>
      </c>
      <c r="K14" s="37">
        <v>1920</v>
      </c>
      <c r="L14" s="37">
        <v>1812</v>
      </c>
      <c r="M14" s="37">
        <v>1780</v>
      </c>
      <c r="N14" s="37">
        <v>1809</v>
      </c>
      <c r="O14" s="37">
        <v>1860</v>
      </c>
      <c r="P14" s="37">
        <v>1785</v>
      </c>
      <c r="Q14" s="37">
        <v>1701</v>
      </c>
      <c r="R14" s="37">
        <v>1832</v>
      </c>
      <c r="S14" s="37">
        <v>1887</v>
      </c>
      <c r="T14" s="37">
        <v>1921</v>
      </c>
      <c r="U14" s="37">
        <v>1940</v>
      </c>
      <c r="V14" s="99"/>
    </row>
    <row r="15" spans="1:34" s="39" customFormat="1" ht="8.15" customHeight="1" thickTop="1" thickBot="1" x14ac:dyDescent="0.3">
      <c r="A15" s="98"/>
      <c r="B15" s="98"/>
      <c r="C15" s="98"/>
      <c r="D15" s="98"/>
      <c r="E15" s="98"/>
      <c r="F15" s="98"/>
      <c r="G15" s="98"/>
      <c r="H15" s="98"/>
      <c r="I15" s="98"/>
      <c r="J15" s="98"/>
      <c r="K15" s="98"/>
      <c r="L15" s="98"/>
      <c r="M15" s="98"/>
      <c r="N15" s="98"/>
      <c r="O15" s="98"/>
      <c r="P15" s="98"/>
      <c r="Q15" s="98"/>
      <c r="R15" s="98"/>
      <c r="S15" s="98"/>
      <c r="T15" s="98"/>
      <c r="U15" s="98"/>
      <c r="V15" s="98"/>
      <c r="W15" s="38"/>
      <c r="X15" s="38"/>
      <c r="Y15" s="38"/>
      <c r="Z15" s="38"/>
      <c r="AA15" s="38"/>
      <c r="AB15" s="38"/>
      <c r="AC15" s="38"/>
      <c r="AD15" s="38"/>
      <c r="AE15" s="38"/>
      <c r="AF15" s="38"/>
      <c r="AG15" s="38"/>
      <c r="AH15" s="38"/>
    </row>
    <row r="16" spans="1:34" s="3" customFormat="1" ht="50.15" customHeight="1" thickTop="1" thickBot="1" x14ac:dyDescent="0.3">
      <c r="A16" s="98">
        <f>'PANEL DE CONTROL DISTRITAL'!A15</f>
        <v>3</v>
      </c>
      <c r="B16" s="100" t="str">
        <f>'PANEL DE CONTROL DISTRITAL'!B15</f>
        <v>Transferencia de la Información.</v>
      </c>
      <c r="C16" s="97" t="str">
        <f>'PANEL DE CONTROL DISTRITAL'!C15</f>
        <v>Responsable de Módulo</v>
      </c>
      <c r="D16" s="101" t="str">
        <f>'PANEL DE CONTROL DISTRITAL'!D15</f>
        <v>Reenvíos exitosos.</v>
      </c>
      <c r="E16" s="97" t="str">
        <f>'PANEL DE CONTROL DISTRITAL'!E15</f>
        <v>(Ejecución de los scripts de reenvío de notificaciones / Solicitud de reenvíos de scripts requeridos) x100</v>
      </c>
      <c r="F16" s="102" t="str">
        <f>'PANEL DE CONTROL DISTRITAL'!F15</f>
        <v>Semanal (remesa)</v>
      </c>
      <c r="G16" s="103">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99">
        <f>IFERROR(SUM(I16:U16)/SUM(I17:U17),1)</f>
        <v>1</v>
      </c>
    </row>
    <row r="17" spans="1:34" s="3" customFormat="1" ht="50.15" customHeight="1" thickTop="1" thickBot="1" x14ac:dyDescent="0.3">
      <c r="A17" s="98"/>
      <c r="B17" s="100"/>
      <c r="C17" s="97"/>
      <c r="D17" s="101"/>
      <c r="E17" s="97"/>
      <c r="F17" s="102"/>
      <c r="G17" s="103"/>
      <c r="H17" s="27" t="str">
        <f>'PANEL DE CONTROL DISTRITAL'!H16</f>
        <v>Solicitud de reevíos de scripts requeridos</v>
      </c>
      <c r="I17" s="37">
        <v>0</v>
      </c>
      <c r="J17" s="37">
        <v>0</v>
      </c>
      <c r="K17" s="37">
        <v>0</v>
      </c>
      <c r="L17" s="37">
        <v>0</v>
      </c>
      <c r="M17" s="37">
        <v>0</v>
      </c>
      <c r="N17" s="37">
        <v>0</v>
      </c>
      <c r="O17" s="37">
        <v>0</v>
      </c>
      <c r="P17" s="37">
        <v>0</v>
      </c>
      <c r="Q17" s="37">
        <v>0</v>
      </c>
      <c r="R17" s="37">
        <v>0</v>
      </c>
      <c r="S17" s="37">
        <v>0</v>
      </c>
      <c r="T17" s="37">
        <v>0</v>
      </c>
      <c r="U17" s="37">
        <v>0</v>
      </c>
      <c r="V17" s="99"/>
    </row>
    <row r="18" spans="1:34" s="39" customFormat="1" ht="8.15" customHeight="1" thickTop="1" thickBot="1" x14ac:dyDescent="0.3">
      <c r="A18" s="98"/>
      <c r="B18" s="98"/>
      <c r="C18" s="98"/>
      <c r="D18" s="98"/>
      <c r="E18" s="98"/>
      <c r="F18" s="98"/>
      <c r="G18" s="98"/>
      <c r="H18" s="98"/>
      <c r="I18" s="98"/>
      <c r="J18" s="98"/>
      <c r="K18" s="98"/>
      <c r="L18" s="98"/>
      <c r="M18" s="98"/>
      <c r="N18" s="98"/>
      <c r="O18" s="98"/>
      <c r="P18" s="98"/>
      <c r="Q18" s="98"/>
      <c r="R18" s="98"/>
      <c r="S18" s="98"/>
      <c r="T18" s="98"/>
      <c r="U18" s="98"/>
      <c r="V18" s="98"/>
      <c r="W18" s="38"/>
      <c r="X18" s="38"/>
      <c r="Y18" s="38"/>
      <c r="Z18" s="38"/>
      <c r="AA18" s="38"/>
      <c r="AB18" s="38"/>
      <c r="AC18" s="38"/>
      <c r="AD18" s="38"/>
      <c r="AE18" s="38"/>
      <c r="AF18" s="38"/>
      <c r="AG18" s="38"/>
      <c r="AH18" s="38"/>
    </row>
    <row r="19" spans="1:34" s="3" customFormat="1" ht="50.15" customHeight="1" thickTop="1" thickBot="1" x14ac:dyDescent="0.3">
      <c r="A19" s="98">
        <f>'PANEL DE CONTROL DISTRITAL'!A18</f>
        <v>4</v>
      </c>
      <c r="B19" s="100" t="str">
        <f>'PANEL DE CONTROL DISTRITAL'!B18</f>
        <v>Conciliación de Credenciales para Votar.</v>
      </c>
      <c r="C19" s="97" t="str">
        <f>'PANEL DE CONTROL DISTRITAL'!C18</f>
        <v>Responsable de Módulo</v>
      </c>
      <c r="D19" s="101" t="str">
        <f>'PANEL DE CONTROL DISTRITAL'!D18</f>
        <v>Credenciales disponibles para entrega.</v>
      </c>
      <c r="E19" s="97" t="str">
        <f>'PANEL DE CONTROL DISTRITAL'!E18</f>
        <v>[(Credenciales recibidas - Credenciales inconsistentes) / Credenciales recibidas] x 100</v>
      </c>
      <c r="F19" s="102" t="str">
        <f>'PANEL DE CONTROL DISTRITAL'!F18</f>
        <v>Semanal (remesa)</v>
      </c>
      <c r="G19" s="103">
        <f>'PANEL DE CONTROL DISTRITAL'!G18</f>
        <v>0.9</v>
      </c>
      <c r="H19" s="27" t="str">
        <f>'PANEL DE CONTROL DISTRITAL'!H18</f>
        <v xml:space="preserve">Credenciales Recibidas - Credenciales inconsistentes </v>
      </c>
      <c r="I19" s="25">
        <v>340</v>
      </c>
      <c r="J19" s="25">
        <v>1436</v>
      </c>
      <c r="K19" s="25">
        <v>1855</v>
      </c>
      <c r="L19" s="25">
        <v>1876</v>
      </c>
      <c r="M19" s="25">
        <v>1698</v>
      </c>
      <c r="N19" s="25">
        <v>1856</v>
      </c>
      <c r="O19" s="25">
        <v>1824</v>
      </c>
      <c r="P19" s="25">
        <v>1856</v>
      </c>
      <c r="Q19" s="25">
        <v>1328</v>
      </c>
      <c r="R19" s="25">
        <v>2120</v>
      </c>
      <c r="S19" s="25">
        <v>1879</v>
      </c>
      <c r="T19" s="25">
        <v>1866</v>
      </c>
      <c r="U19" s="25">
        <v>2006</v>
      </c>
      <c r="V19" s="99">
        <f>IFERROR(SUM(I19:U19)/SUM(I20:U20),0)</f>
        <v>1</v>
      </c>
    </row>
    <row r="20" spans="1:34" s="3" customFormat="1" ht="50.15" customHeight="1" thickTop="1" thickBot="1" x14ac:dyDescent="0.3">
      <c r="A20" s="98"/>
      <c r="B20" s="100"/>
      <c r="C20" s="97"/>
      <c r="D20" s="101"/>
      <c r="E20" s="97"/>
      <c r="F20" s="102"/>
      <c r="G20" s="103"/>
      <c r="H20" s="27" t="str">
        <f>'PANEL DE CONTROL DISTRITAL'!H19</f>
        <v xml:space="preserve">Credenciales recibidas </v>
      </c>
      <c r="I20" s="37">
        <v>340</v>
      </c>
      <c r="J20" s="37">
        <v>1436</v>
      </c>
      <c r="K20" s="37">
        <v>1855</v>
      </c>
      <c r="L20" s="37">
        <v>1876</v>
      </c>
      <c r="M20" s="37">
        <v>1698</v>
      </c>
      <c r="N20" s="37">
        <v>1856</v>
      </c>
      <c r="O20" s="37">
        <v>1824</v>
      </c>
      <c r="P20" s="37">
        <v>1856</v>
      </c>
      <c r="Q20" s="37">
        <v>1328</v>
      </c>
      <c r="R20" s="37">
        <v>2120</v>
      </c>
      <c r="S20" s="37">
        <v>1879</v>
      </c>
      <c r="T20" s="37">
        <v>1866</v>
      </c>
      <c r="U20" s="37">
        <v>2006</v>
      </c>
      <c r="V20" s="99"/>
    </row>
    <row r="21" spans="1:34" s="39" customFormat="1" ht="8.15" customHeight="1" thickTop="1" thickBot="1" x14ac:dyDescent="0.3">
      <c r="A21" s="40"/>
      <c r="B21" s="41"/>
      <c r="C21" s="42"/>
      <c r="D21" s="43"/>
      <c r="E21" s="42"/>
      <c r="F21" s="44"/>
      <c r="G21" s="45"/>
      <c r="H21" s="46"/>
      <c r="I21" s="47"/>
      <c r="J21" s="47"/>
      <c r="K21" s="47"/>
      <c r="L21" s="47"/>
      <c r="M21" s="47"/>
      <c r="N21" s="47"/>
      <c r="O21" s="47"/>
      <c r="P21" s="47"/>
      <c r="Q21" s="47"/>
      <c r="R21" s="47"/>
      <c r="S21" s="47"/>
      <c r="T21" s="47"/>
      <c r="U21" s="47"/>
      <c r="V21" s="48"/>
      <c r="W21" s="38"/>
      <c r="X21" s="38"/>
      <c r="Y21" s="38"/>
      <c r="Z21" s="38"/>
      <c r="AA21" s="38"/>
      <c r="AB21" s="38"/>
      <c r="AC21" s="38"/>
      <c r="AD21" s="38"/>
      <c r="AE21" s="38"/>
      <c r="AF21" s="38"/>
      <c r="AG21" s="38"/>
      <c r="AH21" s="38"/>
    </row>
    <row r="22" spans="1:34" s="3" customFormat="1" ht="50.15" customHeight="1" thickTop="1" thickBot="1" x14ac:dyDescent="0.3">
      <c r="A22" s="98">
        <f>'PANEL DE CONTROL DISTRITAL'!A21</f>
        <v>5</v>
      </c>
      <c r="B22" s="100" t="str">
        <f>'PANEL DE CONTROL DISTRITAL'!B21</f>
        <v>Conciliación de Credenciales para Votar.</v>
      </c>
      <c r="C22" s="97" t="str">
        <f>'PANEL DE CONTROL DISTRITAL'!C21</f>
        <v>Responsable de Módulo</v>
      </c>
      <c r="D22" s="101" t="str">
        <f>'PANEL DE CONTROL DISTRITAL'!D21</f>
        <v>Arqueo de credenciales.</v>
      </c>
      <c r="E22" s="97" t="str">
        <f>'PANEL DE CONTROL DISTRITAL'!E21</f>
        <v>(Credenciales disponibles (físicas) / Credenciales disponibles registradas en SIIRFE-MAC) x 100</v>
      </c>
      <c r="F22" s="102" t="str">
        <f>'PANEL DE CONTROL DISTRITAL'!F21</f>
        <v>Semanal (remesa)</v>
      </c>
      <c r="G22" s="103">
        <f>'PANEL DE CONTROL DISTRITAL'!G21</f>
        <v>1</v>
      </c>
      <c r="H22" s="27" t="str">
        <f>'PANEL DE CONTROL DISTRITAL'!H21</f>
        <v>Credenciales disponibles (físicas)</v>
      </c>
      <c r="I22" s="25">
        <v>339</v>
      </c>
      <c r="J22" s="25">
        <v>2115</v>
      </c>
      <c r="K22" s="25">
        <v>2657</v>
      </c>
      <c r="L22" s="25">
        <v>2852</v>
      </c>
      <c r="M22" s="25">
        <v>2748</v>
      </c>
      <c r="N22" s="25">
        <v>2911</v>
      </c>
      <c r="O22" s="25">
        <v>3005</v>
      </c>
      <c r="P22" s="25">
        <v>3085</v>
      </c>
      <c r="Q22" s="25">
        <v>2614</v>
      </c>
      <c r="R22" s="25">
        <v>2976</v>
      </c>
      <c r="S22" s="25">
        <v>3093</v>
      </c>
      <c r="T22" s="25">
        <v>3069</v>
      </c>
      <c r="U22" s="25">
        <v>3296</v>
      </c>
      <c r="V22" s="99">
        <f>IFERROR(SUM(I22:U22)/SUM(I23:U23),0)</f>
        <v>1</v>
      </c>
    </row>
    <row r="23" spans="1:34" s="3" customFormat="1" ht="50.15" customHeight="1" thickTop="1" thickBot="1" x14ac:dyDescent="0.3">
      <c r="A23" s="98"/>
      <c r="B23" s="100"/>
      <c r="C23" s="97"/>
      <c r="D23" s="101"/>
      <c r="E23" s="97"/>
      <c r="F23" s="102"/>
      <c r="G23" s="103"/>
      <c r="H23" s="27" t="str">
        <f>'PANEL DE CONTROL DISTRITAL'!H22</f>
        <v>Credenciales disponibles registradas en SIIRFE</v>
      </c>
      <c r="I23" s="37">
        <v>339</v>
      </c>
      <c r="J23" s="37">
        <v>2115</v>
      </c>
      <c r="K23" s="37">
        <v>2657</v>
      </c>
      <c r="L23" s="37">
        <v>2852</v>
      </c>
      <c r="M23" s="37">
        <v>2748</v>
      </c>
      <c r="N23" s="37">
        <v>2911</v>
      </c>
      <c r="O23" s="37">
        <v>3005</v>
      </c>
      <c r="P23" s="37">
        <v>3085</v>
      </c>
      <c r="Q23" s="37">
        <v>2614</v>
      </c>
      <c r="R23" s="37">
        <v>2976</v>
      </c>
      <c r="S23" s="37">
        <v>3093</v>
      </c>
      <c r="T23" s="37">
        <v>3069</v>
      </c>
      <c r="U23" s="37">
        <v>3296</v>
      </c>
      <c r="V23" s="99"/>
    </row>
    <row r="24" spans="1:34" s="4" customFormat="1" ht="7.5" customHeight="1" thickTop="1" thickBot="1" x14ac:dyDescent="0.3">
      <c r="A24" s="98"/>
      <c r="B24" s="98"/>
      <c r="C24" s="98"/>
      <c r="D24" s="98"/>
      <c r="E24" s="98"/>
      <c r="F24" s="98"/>
      <c r="G24" s="98"/>
      <c r="H24" s="98"/>
      <c r="I24" s="98"/>
      <c r="J24" s="98"/>
      <c r="K24" s="98"/>
      <c r="L24" s="98"/>
      <c r="M24" s="98"/>
      <c r="N24" s="98"/>
      <c r="O24" s="98"/>
      <c r="P24" s="98"/>
      <c r="Q24" s="98"/>
      <c r="R24" s="98"/>
      <c r="S24" s="98"/>
      <c r="T24" s="98"/>
      <c r="U24" s="98"/>
      <c r="V24" s="98"/>
    </row>
    <row r="25" spans="1:34" ht="50.15" customHeight="1" thickTop="1" thickBot="1" x14ac:dyDescent="0.3">
      <c r="A25" s="98">
        <f>'PANEL DE CONTROL DISTRITAL'!A24</f>
        <v>6</v>
      </c>
      <c r="B25" s="100" t="str">
        <f>'PANEL DE CONTROL DISTRITAL'!B24</f>
        <v>Entrega de la Credencial para Votar.</v>
      </c>
      <c r="C25" s="97" t="str">
        <f>'PANEL DE CONTROL DISTRITAL'!C24</f>
        <v>Operador de Equipo Tecnológico</v>
      </c>
      <c r="D25" s="101" t="str">
        <f>'PANEL DE CONTROL DISTRITAL'!D24</f>
        <v>Efectividad de entrega de CPV en MAC.</v>
      </c>
      <c r="E25" s="97" t="str">
        <f>'PANEL DE CONTROL DISTRITAL'!E24</f>
        <v>(Total de credenciales entregadas / Total de ciudadanas y ciudadanos que acuden al MAC a recoger su credencial) x 100</v>
      </c>
      <c r="F25" s="102" t="str">
        <f>'PANEL DE CONTROL DISTRITAL'!F24</f>
        <v>Semanal (remesa)</v>
      </c>
      <c r="G25" s="103">
        <f>'PANEL DE CONTROL DISTRITAL'!G24</f>
        <v>0.9</v>
      </c>
      <c r="H25" s="27" t="str">
        <f>'PANEL DE CONTROL DISTRITAL'!H24</f>
        <v xml:space="preserve">Total de credenciales entregadas </v>
      </c>
      <c r="I25" s="25">
        <v>1</v>
      </c>
      <c r="J25" s="25">
        <v>368</v>
      </c>
      <c r="K25" s="25">
        <v>1313</v>
      </c>
      <c r="L25" s="25">
        <v>1681</v>
      </c>
      <c r="M25" s="25">
        <v>1731</v>
      </c>
      <c r="N25" s="25">
        <v>1688</v>
      </c>
      <c r="O25" s="25">
        <v>1730</v>
      </c>
      <c r="P25" s="25">
        <v>1776</v>
      </c>
      <c r="Q25" s="25">
        <v>1799</v>
      </c>
      <c r="R25" s="25">
        <v>1740</v>
      </c>
      <c r="S25" s="25">
        <v>1762</v>
      </c>
      <c r="T25" s="25">
        <v>1890</v>
      </c>
      <c r="U25" s="25">
        <v>1779</v>
      </c>
      <c r="V25" s="99">
        <f>IFERROR(SUM(I25:U25)/SUM(I26:U26),0)</f>
        <v>0.99539980358711944</v>
      </c>
    </row>
    <row r="26" spans="1:34" ht="50.15" customHeight="1" thickTop="1" thickBot="1" x14ac:dyDescent="0.3">
      <c r="A26" s="98"/>
      <c r="B26" s="100"/>
      <c r="C26" s="97"/>
      <c r="D26" s="101"/>
      <c r="E26" s="97"/>
      <c r="F26" s="102"/>
      <c r="G26" s="103"/>
      <c r="H26" s="27" t="str">
        <f>'PANEL DE CONTROL DISTRITAL'!H25</f>
        <v xml:space="preserve"> Total de ciudadanos que acuden a MAC a recoger su credencial</v>
      </c>
      <c r="I26" s="37">
        <v>1</v>
      </c>
      <c r="J26" s="37">
        <v>369</v>
      </c>
      <c r="K26" s="37">
        <v>1319</v>
      </c>
      <c r="L26" s="37">
        <v>1691</v>
      </c>
      <c r="M26" s="37">
        <v>1735</v>
      </c>
      <c r="N26" s="37">
        <v>1704</v>
      </c>
      <c r="O26" s="37">
        <v>1738</v>
      </c>
      <c r="P26" s="37">
        <v>1787</v>
      </c>
      <c r="Q26" s="37">
        <v>1802</v>
      </c>
      <c r="R26" s="37">
        <v>1753</v>
      </c>
      <c r="S26" s="37">
        <v>1769</v>
      </c>
      <c r="T26" s="37">
        <v>1895</v>
      </c>
      <c r="U26" s="37">
        <v>1784</v>
      </c>
      <c r="V26" s="99"/>
    </row>
    <row r="27" spans="1:34" ht="15.75" customHeight="1" thickTop="1" x14ac:dyDescent="0.25">
      <c r="B27" s="1" t="s">
        <v>19</v>
      </c>
      <c r="H27" s="49"/>
      <c r="I27" s="50"/>
      <c r="J27" s="50"/>
      <c r="K27" s="50"/>
      <c r="L27" s="50"/>
      <c r="M27" s="50"/>
      <c r="N27" s="50"/>
      <c r="O27" s="50"/>
      <c r="P27" s="50"/>
      <c r="Q27" s="50"/>
      <c r="R27" s="50"/>
      <c r="S27" s="50"/>
      <c r="T27" s="50"/>
      <c r="U27" s="50"/>
      <c r="V27" s="14"/>
    </row>
    <row r="28" spans="1:34" ht="15.75" customHeight="1" x14ac:dyDescent="0.25">
      <c r="H28" s="51"/>
    </row>
    <row r="29" spans="1:34" ht="15.75" customHeight="1" x14ac:dyDescent="0.25">
      <c r="H29" s="51"/>
    </row>
    <row r="30" spans="1:34" ht="15.75" customHeight="1" x14ac:dyDescent="0.25">
      <c r="H30" s="51"/>
    </row>
    <row r="31" spans="1:34" ht="39" customHeight="1" x14ac:dyDescent="0.25">
      <c r="H31" s="51"/>
    </row>
    <row r="32" spans="1:34" ht="30" customHeight="1" x14ac:dyDescent="0.25">
      <c r="H32" s="51"/>
    </row>
    <row r="33" spans="2:8" ht="30" customHeight="1" thickBot="1" x14ac:dyDescent="0.3">
      <c r="H33" s="51"/>
    </row>
    <row r="34" spans="2:8" ht="30" customHeight="1" thickTop="1" thickBot="1" x14ac:dyDescent="0.3">
      <c r="B34" s="110" t="s">
        <v>16</v>
      </c>
      <c r="C34" s="110"/>
      <c r="D34" s="110"/>
      <c r="E34" s="110"/>
      <c r="F34" s="110"/>
      <c r="G34" s="110"/>
      <c r="H34" s="110"/>
    </row>
    <row r="35" spans="2:8" ht="30" customHeight="1" thickTop="1" thickBot="1" x14ac:dyDescent="0.3">
      <c r="B35" s="111" t="s">
        <v>17</v>
      </c>
      <c r="C35" s="111"/>
      <c r="D35" s="111"/>
      <c r="E35" s="111"/>
      <c r="F35" s="111"/>
      <c r="G35" s="112"/>
      <c r="H35" s="55" t="s">
        <v>18</v>
      </c>
    </row>
    <row r="36" spans="2:8" ht="30" customHeight="1" thickTop="1" x14ac:dyDescent="0.25">
      <c r="B36" s="104"/>
      <c r="C36" s="105"/>
      <c r="D36" s="105"/>
      <c r="E36" s="105"/>
      <c r="F36" s="105"/>
      <c r="G36" s="106"/>
      <c r="H36" s="104"/>
    </row>
    <row r="37" spans="2:8" ht="30" customHeight="1" thickBot="1" x14ac:dyDescent="0.3">
      <c r="B37" s="107"/>
      <c r="C37" s="108"/>
      <c r="D37" s="108"/>
      <c r="E37" s="108"/>
      <c r="F37" s="108"/>
      <c r="G37" s="109"/>
      <c r="H37" s="107"/>
    </row>
    <row r="38" spans="2:8" ht="35.15" customHeight="1" thickTop="1" x14ac:dyDescent="0.25"/>
    <row r="39" spans="2:8" ht="8.15" customHeight="1" x14ac:dyDescent="0.25"/>
    <row r="40" spans="2:8" ht="35.15" customHeight="1" x14ac:dyDescent="0.25"/>
    <row r="41" spans="2:8" ht="35.15" customHeight="1" x14ac:dyDescent="0.25"/>
    <row r="42" spans="2:8" ht="8.15" customHeight="1" x14ac:dyDescent="0.25"/>
    <row r="43" spans="2:8" ht="35.15" customHeight="1" x14ac:dyDescent="0.25"/>
    <row r="44" spans="2:8" ht="43.5" customHeight="1" x14ac:dyDescent="0.25"/>
    <row r="45" spans="2:8" ht="8.15" customHeight="1" x14ac:dyDescent="0.25"/>
    <row r="46" spans="2:8" ht="35.15" customHeight="1" x14ac:dyDescent="0.25"/>
    <row r="47" spans="2:8" ht="35.15" customHeight="1" x14ac:dyDescent="0.25"/>
    <row r="48" spans="2:8" ht="39" customHeight="1" x14ac:dyDescent="0.25"/>
  </sheetData>
  <mergeCells count="68">
    <mergeCell ref="B35:G35"/>
    <mergeCell ref="B36:G37"/>
    <mergeCell ref="H36:H37"/>
    <mergeCell ref="A24:V24"/>
    <mergeCell ref="A25:A26"/>
    <mergeCell ref="B25:B26"/>
    <mergeCell ref="C25:C26"/>
    <mergeCell ref="D25:D26"/>
    <mergeCell ref="E25:E26"/>
    <mergeCell ref="F25:F26"/>
    <mergeCell ref="G25:G26"/>
    <mergeCell ref="V25:V26"/>
    <mergeCell ref="F10:F11"/>
    <mergeCell ref="G10:G11"/>
    <mergeCell ref="V10:V11"/>
    <mergeCell ref="A1:V1"/>
    <mergeCell ref="F2:G2"/>
    <mergeCell ref="A4:V4"/>
    <mergeCell ref="A5:V5"/>
    <mergeCell ref="A6:A9"/>
    <mergeCell ref="B6:H6"/>
    <mergeCell ref="I6:U6"/>
    <mergeCell ref="V6:V9"/>
    <mergeCell ref="B7:D7"/>
    <mergeCell ref="E7:H7"/>
    <mergeCell ref="I7:U7"/>
    <mergeCell ref="B8:U8"/>
    <mergeCell ref="E16:E17"/>
    <mergeCell ref="A10:A11"/>
    <mergeCell ref="B10:B11"/>
    <mergeCell ref="C10:C11"/>
    <mergeCell ref="D10:D11"/>
    <mergeCell ref="A15:V15"/>
    <mergeCell ref="A12:V12"/>
    <mergeCell ref="A13:A14"/>
    <mergeCell ref="B13:B14"/>
    <mergeCell ref="C13:C14"/>
    <mergeCell ref="D13:D14"/>
    <mergeCell ref="E13:E14"/>
    <mergeCell ref="F13:F14"/>
    <mergeCell ref="G13:G14"/>
    <mergeCell ref="V13:V14"/>
    <mergeCell ref="E10:E11"/>
    <mergeCell ref="F16:F17"/>
    <mergeCell ref="G16:G17"/>
    <mergeCell ref="V16:V17"/>
    <mergeCell ref="A18:V18"/>
    <mergeCell ref="A19:A20"/>
    <mergeCell ref="B19:B20"/>
    <mergeCell ref="C19:C20"/>
    <mergeCell ref="D19:D20"/>
    <mergeCell ref="E19:E20"/>
    <mergeCell ref="F19:F20"/>
    <mergeCell ref="G19:G20"/>
    <mergeCell ref="V19:V20"/>
    <mergeCell ref="A16:A17"/>
    <mergeCell ref="B16:B17"/>
    <mergeCell ref="C16:C17"/>
    <mergeCell ref="D16:D17"/>
    <mergeCell ref="F22:F23"/>
    <mergeCell ref="G22:G23"/>
    <mergeCell ref="V22:V23"/>
    <mergeCell ref="B34:H34"/>
    <mergeCell ref="A22:A23"/>
    <mergeCell ref="B22:B23"/>
    <mergeCell ref="C22:C23"/>
    <mergeCell ref="D22:D23"/>
    <mergeCell ref="E22:E23"/>
  </mergeCells>
  <conditionalFormatting sqref="V10">
    <cfRule type="cellIs" dxfId="16" priority="21" operator="greaterThan">
      <formula>95%</formula>
    </cfRule>
    <cfRule type="cellIs" dxfId="15" priority="22" operator="greaterThanOrEqual">
      <formula>90%</formula>
    </cfRule>
    <cfRule type="cellIs" dxfId="14" priority="23" operator="lessThan">
      <formula>89.99%</formula>
    </cfRule>
  </conditionalFormatting>
  <conditionalFormatting sqref="V13">
    <cfRule type="cellIs" dxfId="13" priority="18" operator="greaterThan">
      <formula>95%</formula>
    </cfRule>
    <cfRule type="cellIs" dxfId="12" priority="19" operator="greaterThanOrEqual">
      <formula>90%</formula>
    </cfRule>
    <cfRule type="cellIs" dxfId="11" priority="20" operator="lessThan">
      <formula>89.99%</formula>
    </cfRule>
  </conditionalFormatting>
  <conditionalFormatting sqref="V19">
    <cfRule type="cellIs" dxfId="10" priority="12" operator="greaterThan">
      <formula>95%</formula>
    </cfRule>
    <cfRule type="cellIs" dxfId="9" priority="13" operator="greaterThanOrEqual">
      <formula>90%</formula>
    </cfRule>
    <cfRule type="cellIs" dxfId="8" priority="14" operator="lessThan">
      <formula>89.99%</formula>
    </cfRule>
  </conditionalFormatting>
  <conditionalFormatting sqref="V22">
    <cfRule type="cellIs" dxfId="7" priority="4" operator="greaterThanOrEqual">
      <formula>100%</formula>
    </cfRule>
    <cfRule type="cellIs" dxfId="6" priority="5" operator="lessThan">
      <formula>99.99%</formula>
    </cfRule>
  </conditionalFormatting>
  <conditionalFormatting sqref="V25">
    <cfRule type="cellIs" dxfId="5" priority="6" operator="greaterThan">
      <formula>95%</formula>
    </cfRule>
    <cfRule type="cellIs" dxfId="4" priority="7" operator="greaterThanOrEqual">
      <formula>90%</formula>
    </cfRule>
    <cfRule type="cellIs" dxfId="3" priority="8" operator="lessThan">
      <formula>89.99%</formula>
    </cfRule>
  </conditionalFormatting>
  <conditionalFormatting sqref="V16">
    <cfRule type="cellIs" dxfId="2" priority="1" operator="greaterThan">
      <formula>95%</formula>
    </cfRule>
    <cfRule type="cellIs" dxfId="1" priority="2" operator="greaterThanOrEqual">
      <formula>90%</formula>
    </cfRule>
    <cfRule type="cellIs" dxfId="0" priority="3" operator="lessThan">
      <formula>89.99%</formula>
    </cfRule>
  </conditionalFormatting>
  <conditionalFormatting sqref="I21:U21">
    <cfRule type="colorScale" priority="549">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9316166E-524E-423F-9117-2FA4FE946B29}"/>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38DB2D399C8AD4BAAAAFF52CCD54D7A" ma:contentTypeVersion="0" ma:contentTypeDescription="Crear nuevo documento." ma:contentTypeScope="" ma:versionID="6f5250e81cb3a8914aa284c5434f391a">
  <xsd:schema xmlns:xsd="http://www.w3.org/2001/XMLSchema" xmlns:xs="http://www.w3.org/2001/XMLSchema" xmlns:p="http://schemas.microsoft.com/office/2006/metadata/properties" xmlns:ns2="d4ea72f7-698a-4710-9b83-5c5b7609dc8a" targetNamespace="http://schemas.microsoft.com/office/2006/metadata/properties" ma:root="true" ma:fieldsID="4e339b20546a0314c9f5729d075ba64a" ns2:_="">
    <xsd:import namespace="d4ea72f7-698a-4710-9b83-5c5b7609dc8a"/>
    <xsd:element name="properties">
      <xsd:complexType>
        <xsd:sequence>
          <xsd:element name="documentManagement">
            <xsd:complexType>
              <xsd:all>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4ea72f7-698a-4710-9b83-5c5b7609dc8a" elementFormDefault="qualified">
    <xsd:import namespace="http://schemas.microsoft.com/office/2006/documentManagement/types"/>
    <xsd:import namespace="http://schemas.microsoft.com/office/infopath/2007/PartnerControls"/>
    <xsd:element name="_dlc_DocId" ma:index="8" nillable="true" ma:displayName="Valor de Id. de documento" ma:description="El valor del identificador de documento asignado a este elemento." ma:internalName="_dlc_DocId" ma:readOnly="true">
      <xsd:simpleType>
        <xsd:restriction base="dms:Text"/>
      </xsd:simpleType>
    </xsd:element>
    <xsd:element name="_dlc_DocIdUrl" ma:index="9" nillable="true" ma:displayName="Id. de documento" ma:description="Vínculo permanente a este documento."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Identificador persistente" ma:description="Mantener el identificador al agregar."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dlc_DocId xmlns="d4ea72f7-698a-4710-9b83-5c5b7609dc8a">PJHJ36CWT4ZF-97-6373</_dlc_DocId>
    <_dlc_DocIdUrl xmlns="d4ea72f7-698a-4710-9b83-5c5b7609dc8a">
      <Url>http://intranet.itguardian.com.mx/Calidad/_layouts/DocIdRedir.aspx?ID=PJHJ36CWT4ZF-97-6373</Url>
      <Description>PJHJ36CWT4ZF-97-6373</Description>
    </_dlc_DocIdUrl>
  </documentManagement>
</p:properties>
</file>

<file path=customXml/itemProps1.xml><?xml version="1.0" encoding="utf-8"?>
<ds:datastoreItem xmlns:ds="http://schemas.openxmlformats.org/officeDocument/2006/customXml" ds:itemID="{B31DDFC6-AD0F-4E04-971E-D8C4E1D4B6A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4ea72f7-698a-4710-9b83-5c5b7609dc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9B71567-3370-4945-A420-85B502E4E7EF}">
  <ds:schemaRefs>
    <ds:schemaRef ds:uri="http://schemas.microsoft.com/sharepoint/events"/>
  </ds:schemaRefs>
</ds:datastoreItem>
</file>

<file path=customXml/itemProps3.xml><?xml version="1.0" encoding="utf-8"?>
<ds:datastoreItem xmlns:ds="http://schemas.openxmlformats.org/officeDocument/2006/customXml" ds:itemID="{D4FC1A81-9E6B-41C7-9F3D-FADA198D6024}">
  <ds:schemaRefs>
    <ds:schemaRef ds:uri="http://schemas.microsoft.com/sharepoint/v3/contenttype/forms"/>
  </ds:schemaRefs>
</ds:datastoreItem>
</file>

<file path=customXml/itemProps4.xml><?xml version="1.0" encoding="utf-8"?>
<ds:datastoreItem xmlns:ds="http://schemas.openxmlformats.org/officeDocument/2006/customXml" ds:itemID="{C3185E0A-896A-4DE9-8F71-746092AC2565}">
  <ds:schemaRefs>
    <ds:schemaRef ds:uri="http://purl.org/dc/elements/1.1/"/>
    <ds:schemaRef ds:uri="d4ea72f7-698a-4710-9b83-5c5b7609dc8a"/>
    <ds:schemaRef ds:uri="http://schemas.microsoft.com/office/2006/documentManagement/types"/>
    <ds:schemaRef ds:uri="http://purl.org/dc/dcmitype/"/>
    <ds:schemaRef ds:uri="http://purl.org/dc/term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28</vt:i4>
      </vt:variant>
      <vt:variant>
        <vt:lpstr>Rangos con nombre</vt:lpstr>
      </vt:variant>
      <vt:variant>
        <vt:i4>28</vt:i4>
      </vt:variant>
    </vt:vector>
  </HeadingPairs>
  <TitlesOfParts>
    <vt:vector size="56" baseType="lpstr">
      <vt:lpstr>PANEL DE CONTROL DISTRITAL</vt:lpstr>
      <vt:lpstr>090151</vt:lpstr>
      <vt:lpstr>090251</vt:lpstr>
      <vt:lpstr>090351</vt:lpstr>
      <vt:lpstr>090451</vt:lpstr>
      <vt:lpstr>090551</vt:lpstr>
      <vt:lpstr>090651</vt:lpstr>
      <vt:lpstr>090751</vt:lpstr>
      <vt:lpstr>090852</vt:lpstr>
      <vt:lpstr>090853</vt:lpstr>
      <vt:lpstr>090951</vt:lpstr>
      <vt:lpstr>091051</vt:lpstr>
      <vt:lpstr>091151</vt:lpstr>
      <vt:lpstr>091251</vt:lpstr>
      <vt:lpstr>091252</vt:lpstr>
      <vt:lpstr>091253</vt:lpstr>
      <vt:lpstr>091351</vt:lpstr>
      <vt:lpstr>091451</vt:lpstr>
      <vt:lpstr>091551</vt:lpstr>
      <vt:lpstr>091552</vt:lpstr>
      <vt:lpstr>091651</vt:lpstr>
      <vt:lpstr>091751</vt:lpstr>
      <vt:lpstr>091851</vt:lpstr>
      <vt:lpstr>091952</vt:lpstr>
      <vt:lpstr>092051</vt:lpstr>
      <vt:lpstr>092151</vt:lpstr>
      <vt:lpstr>092152</vt:lpstr>
      <vt:lpstr>092251</vt:lpstr>
      <vt:lpstr>'090151'!Títulos_a_imprimir</vt:lpstr>
      <vt:lpstr>'090251'!Títulos_a_imprimir</vt:lpstr>
      <vt:lpstr>'090351'!Títulos_a_imprimir</vt:lpstr>
      <vt:lpstr>'090451'!Títulos_a_imprimir</vt:lpstr>
      <vt:lpstr>'090551'!Títulos_a_imprimir</vt:lpstr>
      <vt:lpstr>'090651'!Títulos_a_imprimir</vt:lpstr>
      <vt:lpstr>'090751'!Títulos_a_imprimir</vt:lpstr>
      <vt:lpstr>'090852'!Títulos_a_imprimir</vt:lpstr>
      <vt:lpstr>'090853'!Títulos_a_imprimir</vt:lpstr>
      <vt:lpstr>'090951'!Títulos_a_imprimir</vt:lpstr>
      <vt:lpstr>'091051'!Títulos_a_imprimir</vt:lpstr>
      <vt:lpstr>'091151'!Títulos_a_imprimir</vt:lpstr>
      <vt:lpstr>'091251'!Títulos_a_imprimir</vt:lpstr>
      <vt:lpstr>'091252'!Títulos_a_imprimir</vt:lpstr>
      <vt:lpstr>'091253'!Títulos_a_imprimir</vt:lpstr>
      <vt:lpstr>'091351'!Títulos_a_imprimir</vt:lpstr>
      <vt:lpstr>'091451'!Títulos_a_imprimir</vt:lpstr>
      <vt:lpstr>'091551'!Títulos_a_imprimir</vt:lpstr>
      <vt:lpstr>'091552'!Títulos_a_imprimir</vt:lpstr>
      <vt:lpstr>'091651'!Títulos_a_imprimir</vt:lpstr>
      <vt:lpstr>'091751'!Títulos_a_imprimir</vt:lpstr>
      <vt:lpstr>'091851'!Títulos_a_imprimir</vt:lpstr>
      <vt:lpstr>'091952'!Títulos_a_imprimir</vt:lpstr>
      <vt:lpstr>'092051'!Títulos_a_imprimir</vt:lpstr>
      <vt:lpstr>'092151'!Títulos_a_imprimir</vt:lpstr>
      <vt:lpstr>'092152'!Títulos_a_imprimir</vt:lpstr>
      <vt:lpstr>'092251'!Títulos_a_imprimir</vt:lpstr>
      <vt:lpstr>'PANEL DE CONTROL DISTRITAL'!Títulos_a_imprimir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Ricardo Sánchez Sánchez</dc:creator>
  <cp:lastModifiedBy>QUIROZ ALVA OCTAVIO ALONSO</cp:lastModifiedBy>
  <cp:lastPrinted>2020-12-16T08:17:36Z</cp:lastPrinted>
  <dcterms:created xsi:type="dcterms:W3CDTF">2017-02-09T16:44:50Z</dcterms:created>
  <dcterms:modified xsi:type="dcterms:W3CDTF">2024-09-12T17:23:36Z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0x010100E38DB2D399C8AD4BAAAAFF52CCD54D7A</vt:lpwstr>
  </property>
  <property fmtid="{D5CDD505-2E9C-101B-9397-08002B2CF9AE}" pid="3" name="_dlc_DocIdItemGuid">
    <vt:lpwstr>c437e133-8383-47ca-8925-3c16fbcdbf98</vt:lpwstr>
  </property>
</Properties>
</file>